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iterate="1" iterateCount="1" iterateDelta="0"/>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F85" i="4"/>
  <c r="BB10" i="4"/>
  <c r="AL10" i="4"/>
  <c r="W10" i="4"/>
  <c r="I10" i="4"/>
  <c r="BB8" i="4"/>
  <c r="AT8" i="4"/>
  <c r="E10" i="5" l="1"/>
  <c r="C10" i="5"/>
  <c r="D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<sst xmlns="http://schemas.openxmlformats.org/spreadsheetml/2006/main" count="232" uniqueCount="120">
  <si>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</si>
  <si>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</si>
  <si>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</si>
  <si>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</si>
  <si>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</si>
  <si>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</si>
  <si>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</si>
  <si>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</si>
  <si>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</si>
  <si>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</si>
  <si>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</si>
  <si>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</si>
  <si>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</si>
  <si>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</si>
  <si>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</si>
  <si>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</si>
  <si>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</si>
  <si>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</si>
  <si>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</si>
  <si>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</si>
  <si>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</si>
  <si>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</si>
  <si>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</si>
  <si>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</si>
  <si>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</si>
  <si>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</si>
  <si>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</si>
  <si>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</si>
  <si>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</si>
  <si>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</si>
  <si>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</si>
  <si>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</si>
  <si>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</si>
  <si>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</si>
  <si>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</si>
  <si>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</si>
  <si>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</si>
  <si>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</si>
  <si>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</si>
  <si>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</si>
  <si>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</si>
  <si>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</si>
  <si>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</si>
  <si>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</si>
  <si>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</si>
  <si>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</si>
  <si>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</si>
  <si>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</si>
  <si>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</si>
  <si>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</si>
  <si>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</si>
  <si>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</si>
  <si>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</si>
  <si>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</si>
  <si>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</si>
  <si>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</si>
  <si>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</si>
  <si>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</si>
  <si>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</si>
  <si>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</si>
  <si>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</si>
  <si>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</si>
  <si>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</si>
  <si>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</si>
  <si>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</si>
  <si>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</si>
  <si>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</si>
  <si>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</si>
  <si>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</si>
  <si>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</si>
  <si>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</si>
  <si>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</si>
  <si>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</si>
  <si>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</si>
  <si>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</si>
  <si>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</si>
  <si>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</si>
  <si>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</si>
  <si>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</si>
  <si>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</si>
  <si>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</si>
  <si>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</si>
  <si>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</si>
  <si>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</si>
  <si>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</si>
  <si>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</si>
  <si>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</si>
  <si>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</si>
  <si>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</si>
  <si>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</si>
  <si>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</si>
  <si>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</si>
  <si>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</si>
  <si>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</si>
  <si>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</si>
  <si>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</si>
  <si>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</si>
  <si>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</si>
  <si>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</si>
  <si>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</si>
  <si>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</si>
  <si>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</si>
  <si>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</si>
  <si>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</si>
  <si>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</si>
  <si>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上三川町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</si>
  <si>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</si>
  <si>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</si>
  <si>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</si>
  <si>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</si>
  <si>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</si>
  <si>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</si>
  <si>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</si>
  <si>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</si>
  <si>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</si>
  <si>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</si>
  <si>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や管路経年化率は類似団体平均値を下回っており、現時点では施設や管路の更新等の必要性は低いが、今後、施設等の老朽化が進み更新等に係る費用が増大していくことが予測されるため、財源の確保や計画的な更新に取り組んでいく必要がある。
　また、管路の更新等を実施する際には、道路工事と同時施工を行うなど経費の削減を図る必要がある。</t>
    <phoneticPr fontId="7"/>
  </si>
  <si>
    <t>　経営の健全性・効率性を表す数値は概ね良好なものとなっている。しかしながら、給水に係る費用が水道料金で賄えていない状況であることから、今後も引き続き経費の削減や料金収入の確保等に努めていく必要がある。
　また、老朽化に伴う施設更新等については、給水人口や水需要の動向を踏まえ長期的視点に立った計画を策定し、更新対象の重点化や費用の平準化を図りながら進める必要がある。</t>
    <phoneticPr fontId="7"/>
  </si>
  <si>
    <t>　経常収支比率は１００％を超えており類似団体平均値と比較しても良好な数字となっている。
　一方で料金回収比率は類似団体平均値及び１００％を下回っており、給水に係る費用が水道料金で賄えていない状況であることから、徴収業務については引き続き「民間の活力｣を導入し、収納率の向上を図るとともに、更なる経費削減等に努める必要がある。
　流動比率は会計制度の見直しにより平成２５年度から平成２６年度にかけて大きく減少したものの、１００％を上回っており短期的な債務に対する支払能力は十分に確保されている。
　施設利用率は平成２３年度をピークに減少傾向にあったが、平成２８年度は平成２７年度同様に配水量が増加したことから、数値が上昇した。
　有収率は、水道本管から複数箇所で漏水の可能性があることから大きく減少した。
　これらのことから、今後の人口や水需要の動向に注意しながら施設更新等を検討するとともに、計画的に老朽管の更新等を行うことで、早急に漏水対策を進めていく必要がある。</t>
    <rPh sb="105" eb="107">
      <t>チョウシュウ</t>
    </rPh>
    <rPh sb="107" eb="109">
      <t>ギョウム</t>
    </rPh>
    <rPh sb="114" eb="115">
      <t>ヒ</t>
    </rPh>
    <rPh sb="116" eb="117">
      <t>ツヅ</t>
    </rPh>
    <rPh sb="119" eb="121">
      <t>ミンカン</t>
    </rPh>
    <rPh sb="122" eb="124">
      <t>カツリョク</t>
    </rPh>
    <rPh sb="126" eb="128">
      <t>ドウニュウ</t>
    </rPh>
    <rPh sb="130" eb="132">
      <t>シュウノウ</t>
    </rPh>
    <rPh sb="132" eb="133">
      <t>リツ</t>
    </rPh>
    <rPh sb="134" eb="136">
      <t>コウジョウ</t>
    </rPh>
    <rPh sb="137" eb="138">
      <t>ハカ</t>
    </rPh>
    <rPh sb="265" eb="267">
      <t>ゲンショウ</t>
    </rPh>
    <rPh sb="267" eb="269">
      <t>ケイコウ</t>
    </rPh>
    <rPh sb="275" eb="277">
      <t>ヘイセイ</t>
    </rPh>
    <rPh sb="279" eb="281">
      <t>ネンド</t>
    </rPh>
    <rPh sb="282" eb="284">
      <t>ヘイセイ</t>
    </rPh>
    <rPh sb="286" eb="288">
      <t>ネンド</t>
    </rPh>
    <rPh sb="291" eb="294">
      <t>ハイスイリョウ</t>
    </rPh>
    <rPh sb="295" eb="297">
      <t>ゾウカ</t>
    </rPh>
    <rPh sb="325" eb="327">
      <t>フクスウ</t>
    </rPh>
    <rPh sb="327" eb="329">
      <t>カショ</t>
    </rPh>
    <rPh sb="330" eb="332">
      <t>ロウスイ</t>
    </rPh>
    <rPh sb="333" eb="336">
      <t>カノウセイ</t>
    </rPh>
    <rPh sb="343" eb="344">
      <t>オオ</t>
    </rPh>
    <rPh sb="346" eb="348">
      <t>ゲンショウ</t>
    </rPh>
    <rPh sb="414" eb="416">
      <t>サッキュウ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</si>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</sst>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0.28000000000000003</c:v>
                </c:pt>
                <c:pt idx="1">
                  <c:v>0.43</c:v>
                </c:pt>
                <c:pt idx="2">
                  <c:v>0.56000000000000005</c:v>
                </c:pt>
                <c:pt idx="3">
                  <c:v>0.25</c:v>
                </c:pt>
                <c:pt idx="4">
                  <c:v>0.37</c:v>
                </c:pt>
              </c:numCache>
            </c:numRef>
          </c:val>
        </c:ser>
        <c:dLbls>
          <c:showLegendKey val="0"/>
          <c:showVal val="0"/>
          <c:showCatName val="0"/>
          <c:showSerName val="0"/>
          <c:showPercent val="0"/>
          <c:showBubbleSize val="0"/>
        </c:dLbls>
        <c:gapWidth val="150"/>
        <c:axId val="178239848"/>
        <c:axId val="25562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78239848"/>
        <c:axId val="255620888"/>
      </c:lineChart>
      <c:dateAx>
        <c:axId val="178239848"/>
        <c:scaling>
          <c:orientation val="minMax"/>
        </c:scaling>
        <c:delete val="1"/>
        <c:axPos val="b"/>
        <c:numFmt formatCode="ge" sourceLinked="1"/>
        <c:majorTickMark val="none"/>
        <c:minorTickMark val="none"/>
        <c:tickLblPos val="none"/>
        <c:crossAx val="255620888"/>
        <c:crosses val="autoZero"/>
        <c:auto val="1"/>
        <c:lblOffset val="100"/>
        <c:baseTimeUnit val="years"/>
      </c:dateAx>
      <c:valAx>
        <c:axId val="25562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3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53.08</c:v>
                </c:pt>
                <c:pt idx="1">
                  <c:v>51.63</c:v>
                </c:pt>
                <c:pt idx="2">
                  <c:v>51.1</c:v>
                </c:pt>
                <c:pt idx="3">
                  <c:v>53.31</c:v>
                </c:pt>
                <c:pt idx="4">
                  <c:v>56.54</c:v>
                </c:pt>
              </c:numCache>
            </c:numRef>
          </c:val>
        </c:ser>
        <c:dLbls>
          <c:showLegendKey val="0"/>
          <c:showVal val="0"/>
          <c:showCatName val="0"/>
          <c:showSerName val="0"/>
          <c:showPercent val="0"/>
          <c:showBubbleSize val="0"/>
        </c:dLbls>
        <c:gapWidth val="150"/>
        <c:axId val="257016024"/>
        <c:axId val="2570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57016024"/>
        <c:axId val="257016416"/>
      </c:lineChart>
      <c:dateAx>
        <c:axId val="257016024"/>
        <c:scaling>
          <c:orientation val="minMax"/>
        </c:scaling>
        <c:delete val="1"/>
        <c:axPos val="b"/>
        <c:numFmt formatCode="ge" sourceLinked="1"/>
        <c:majorTickMark val="none"/>
        <c:minorTickMark val="none"/>
        <c:tickLblPos val="none"/>
        <c:crossAx val="257016416"/>
        <c:crosses val="autoZero"/>
        <c:auto val="1"/>
        <c:lblOffset val="100"/>
        <c:baseTimeUnit val="years"/>
      </c:dateAx>
      <c:valAx>
        <c:axId val="2570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1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81.38</c:v>
                </c:pt>
                <c:pt idx="1">
                  <c:v>84.57</c:v>
                </c:pt>
                <c:pt idx="2">
                  <c:v>84.44</c:v>
                </c:pt>
                <c:pt idx="3">
                  <c:v>82.35</c:v>
                </c:pt>
                <c:pt idx="4">
                  <c:v>78.040000000000006</c:v>
                </c:pt>
              </c:numCache>
            </c:numRef>
          </c:val>
        </c:ser>
        <c:dLbls>
          <c:showLegendKey val="0"/>
          <c:showVal val="0"/>
          <c:showCatName val="0"/>
          <c:showSerName val="0"/>
          <c:showPercent val="0"/>
          <c:showBubbleSize val="0"/>
        </c:dLbls>
        <c:gapWidth val="150"/>
        <c:axId val="257017592"/>
        <c:axId val="2570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57017592"/>
        <c:axId val="257017984"/>
      </c:lineChart>
      <c:dateAx>
        <c:axId val="257017592"/>
        <c:scaling>
          <c:orientation val="minMax"/>
        </c:scaling>
        <c:delete val="1"/>
        <c:axPos val="b"/>
        <c:numFmt formatCode="ge" sourceLinked="1"/>
        <c:majorTickMark val="none"/>
        <c:minorTickMark val="none"/>
        <c:tickLblPos val="none"/>
        <c:crossAx val="257017984"/>
        <c:crosses val="autoZero"/>
        <c:auto val="1"/>
        <c:lblOffset val="100"/>
        <c:baseTimeUnit val="years"/>
      </c:dateAx>
      <c:valAx>
        <c:axId val="2570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1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107.21</c:v>
                </c:pt>
                <c:pt idx="1">
                  <c:v>108.51</c:v>
                </c:pt>
                <c:pt idx="2">
                  <c:v>112.62</c:v>
                </c:pt>
                <c:pt idx="3">
                  <c:v>114.42</c:v>
                </c:pt>
                <c:pt idx="4">
                  <c:v>116.68</c:v>
                </c:pt>
              </c:numCache>
            </c:numRef>
          </c:val>
        </c:ser>
        <c:dLbls>
          <c:showLegendKey val="0"/>
          <c:showVal val="0"/>
          <c:showCatName val="0"/>
          <c:showSerName val="0"/>
          <c:showPercent val="0"/>
          <c:showBubbleSize val="0"/>
        </c:dLbls>
        <c:gapWidth val="150"/>
        <c:axId val="256570808"/>
        <c:axId val="25657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56570808"/>
        <c:axId val="256573240"/>
      </c:lineChart>
      <c:dateAx>
        <c:axId val="256570808"/>
        <c:scaling>
          <c:orientation val="minMax"/>
        </c:scaling>
        <c:delete val="1"/>
        <c:axPos val="b"/>
        <c:numFmt formatCode="ge" sourceLinked="1"/>
        <c:majorTickMark val="none"/>
        <c:minorTickMark val="none"/>
        <c:tickLblPos val="none"/>
        <c:crossAx val="256573240"/>
        <c:crosses val="autoZero"/>
        <c:auto val="1"/>
        <c:lblOffset val="100"/>
        <c:baseTimeUnit val="years"/>
      </c:dateAx>
      <c:valAx>
        <c:axId val="256573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29.92</c:v>
                </c:pt>
                <c:pt idx="1">
                  <c:v>31.84</c:v>
                </c:pt>
                <c:pt idx="2">
                  <c:v>41.16</c:v>
                </c:pt>
                <c:pt idx="3">
                  <c:v>43.04</c:v>
                </c:pt>
                <c:pt idx="4">
                  <c:v>44.95</c:v>
                </c:pt>
              </c:numCache>
            </c:numRef>
          </c:val>
        </c:ser>
        <c:dLbls>
          <c:showLegendKey val="0"/>
          <c:showVal val="0"/>
          <c:showCatName val="0"/>
          <c:showSerName val="0"/>
          <c:showPercent val="0"/>
          <c:showBubbleSize val="0"/>
        </c:dLbls>
        <c:gapWidth val="150"/>
        <c:axId val="256627536"/>
        <c:axId val="25663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56627536"/>
        <c:axId val="256636112"/>
      </c:lineChart>
      <c:dateAx>
        <c:axId val="256627536"/>
        <c:scaling>
          <c:orientation val="minMax"/>
        </c:scaling>
        <c:delete val="1"/>
        <c:axPos val="b"/>
        <c:numFmt formatCode="ge" sourceLinked="1"/>
        <c:majorTickMark val="none"/>
        <c:minorTickMark val="none"/>
        <c:tickLblPos val="none"/>
        <c:crossAx val="256636112"/>
        <c:crosses val="autoZero"/>
        <c:auto val="1"/>
        <c:lblOffset val="100"/>
        <c:baseTimeUnit val="years"/>
      </c:dateAx>
      <c:valAx>
        <c:axId val="25663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2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c:v>
                </c:pt>
                <c:pt idx="1">
                  <c:v>0.83</c:v>
                </c:pt>
                <c:pt idx="2">
                  <c:v>0.82</c:v>
                </c:pt>
                <c:pt idx="3">
                  <c:v>0.81</c:v>
                </c:pt>
                <c:pt idx="4">
                  <c:v>0.68</c:v>
                </c:pt>
              </c:numCache>
            </c:numRef>
          </c:val>
        </c:ser>
        <c:dLbls>
          <c:showLegendKey val="0"/>
          <c:showVal val="0"/>
          <c:showCatName val="0"/>
          <c:showSerName val="0"/>
          <c:showPercent val="0"/>
          <c:showBubbleSize val="0"/>
        </c:dLbls>
        <c:gapWidth val="150"/>
        <c:axId val="176881936"/>
        <c:axId val="17688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76881936"/>
        <c:axId val="176882328"/>
      </c:lineChart>
      <c:dateAx>
        <c:axId val="176881936"/>
        <c:scaling>
          <c:orientation val="minMax"/>
        </c:scaling>
        <c:delete val="1"/>
        <c:axPos val="b"/>
        <c:numFmt formatCode="ge" sourceLinked="1"/>
        <c:majorTickMark val="none"/>
        <c:minorTickMark val="none"/>
        <c:tickLblPos val="none"/>
        <c:crossAx val="176882328"/>
        <c:crosses val="autoZero"/>
        <c:auto val="1"/>
        <c:lblOffset val="100"/>
        <c:baseTimeUnit val="years"/>
      </c:dateAx>
      <c:valAx>
        <c:axId val="17688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8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741280"/>
        <c:axId val="25674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56741280"/>
        <c:axId val="256741672"/>
      </c:lineChart>
      <c:dateAx>
        <c:axId val="256741280"/>
        <c:scaling>
          <c:orientation val="minMax"/>
        </c:scaling>
        <c:delete val="1"/>
        <c:axPos val="b"/>
        <c:numFmt formatCode="ge" sourceLinked="1"/>
        <c:majorTickMark val="none"/>
        <c:minorTickMark val="none"/>
        <c:tickLblPos val="none"/>
        <c:crossAx val="256741672"/>
        <c:crosses val="autoZero"/>
        <c:auto val="1"/>
        <c:lblOffset val="100"/>
        <c:baseTimeUnit val="years"/>
      </c:dateAx>
      <c:valAx>
        <c:axId val="25674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7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3846.46</c:v>
                </c:pt>
                <c:pt idx="1">
                  <c:v>4296.82</c:v>
                </c:pt>
                <c:pt idx="2">
                  <c:v>987.77</c:v>
                </c:pt>
                <c:pt idx="3">
                  <c:v>1057.32</c:v>
                </c:pt>
                <c:pt idx="4">
                  <c:v>1134.5</c:v>
                </c:pt>
              </c:numCache>
            </c:numRef>
          </c:val>
        </c:ser>
        <c:dLbls>
          <c:showLegendKey val="0"/>
          <c:showVal val="0"/>
          <c:showCatName val="0"/>
          <c:showSerName val="0"/>
          <c:showPercent val="0"/>
          <c:showBubbleSize val="0"/>
        </c:dLbls>
        <c:gapWidth val="150"/>
        <c:axId val="256740888"/>
        <c:axId val="25674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56740888"/>
        <c:axId val="256740496"/>
      </c:lineChart>
      <c:dateAx>
        <c:axId val="256740888"/>
        <c:scaling>
          <c:orientation val="minMax"/>
        </c:scaling>
        <c:delete val="1"/>
        <c:axPos val="b"/>
        <c:numFmt formatCode="ge" sourceLinked="1"/>
        <c:majorTickMark val="none"/>
        <c:minorTickMark val="none"/>
        <c:tickLblPos val="none"/>
        <c:crossAx val="256740496"/>
        <c:crosses val="autoZero"/>
        <c:auto val="1"/>
        <c:lblOffset val="100"/>
        <c:baseTimeUnit val="years"/>
      </c:dateAx>
      <c:valAx>
        <c:axId val="25674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74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546.48</c:v>
                </c:pt>
                <c:pt idx="1">
                  <c:v>512.23</c:v>
                </c:pt>
                <c:pt idx="2">
                  <c:v>487.73</c:v>
                </c:pt>
                <c:pt idx="3">
                  <c:v>448.11</c:v>
                </c:pt>
                <c:pt idx="4">
                  <c:v>415.71</c:v>
                </c:pt>
              </c:numCache>
            </c:numRef>
          </c:val>
        </c:ser>
        <c:dLbls>
          <c:showLegendKey val="0"/>
          <c:showVal val="0"/>
          <c:showCatName val="0"/>
          <c:showSerName val="0"/>
          <c:showPercent val="0"/>
          <c:showBubbleSize val="0"/>
        </c:dLbls>
        <c:gapWidth val="150"/>
        <c:axId val="256742848"/>
        <c:axId val="25718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56742848"/>
        <c:axId val="257183656"/>
      </c:lineChart>
      <c:dateAx>
        <c:axId val="256742848"/>
        <c:scaling>
          <c:orientation val="minMax"/>
        </c:scaling>
        <c:delete val="1"/>
        <c:axPos val="b"/>
        <c:numFmt formatCode="ge" sourceLinked="1"/>
        <c:majorTickMark val="none"/>
        <c:minorTickMark val="none"/>
        <c:tickLblPos val="none"/>
        <c:crossAx val="257183656"/>
        <c:crosses val="autoZero"/>
        <c:auto val="1"/>
        <c:lblOffset val="100"/>
        <c:baseTimeUnit val="years"/>
      </c:dateAx>
      <c:valAx>
        <c:axId val="25718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7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82.87</c:v>
                </c:pt>
                <c:pt idx="1">
                  <c:v>83.64</c:v>
                </c:pt>
                <c:pt idx="2">
                  <c:v>89.87</c:v>
                </c:pt>
                <c:pt idx="3">
                  <c:v>92.77</c:v>
                </c:pt>
                <c:pt idx="4">
                  <c:v>96.23</c:v>
                </c:pt>
              </c:numCache>
            </c:numRef>
          </c:val>
        </c:ser>
        <c:dLbls>
          <c:showLegendKey val="0"/>
          <c:showVal val="0"/>
          <c:showCatName val="0"/>
          <c:showSerName val="0"/>
          <c:showPercent val="0"/>
          <c:showBubbleSize val="0"/>
        </c:dLbls>
        <c:gapWidth val="150"/>
        <c:axId val="256739320"/>
        <c:axId val="2571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56739320"/>
        <c:axId val="257184832"/>
      </c:lineChart>
      <c:dateAx>
        <c:axId val="256739320"/>
        <c:scaling>
          <c:orientation val="minMax"/>
        </c:scaling>
        <c:delete val="1"/>
        <c:axPos val="b"/>
        <c:numFmt formatCode="ge" sourceLinked="1"/>
        <c:majorTickMark val="none"/>
        <c:minorTickMark val="none"/>
        <c:tickLblPos val="none"/>
        <c:crossAx val="257184832"/>
        <c:crosses val="autoZero"/>
        <c:auto val="1"/>
        <c:lblOffset val="100"/>
        <c:baseTimeUnit val="years"/>
      </c:dateAx>
      <c:valAx>
        <c:axId val="2571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3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179.29</c:v>
                </c:pt>
                <c:pt idx="1">
                  <c:v>178.05</c:v>
                </c:pt>
                <c:pt idx="2">
                  <c:v>165.97</c:v>
                </c:pt>
                <c:pt idx="3">
                  <c:v>160.79</c:v>
                </c:pt>
                <c:pt idx="4">
                  <c:v>155.24</c:v>
                </c:pt>
              </c:numCache>
            </c:numRef>
          </c:val>
        </c:ser>
        <c:dLbls>
          <c:showLegendKey val="0"/>
          <c:showVal val="0"/>
          <c:showCatName val="0"/>
          <c:showSerName val="0"/>
          <c:showPercent val="0"/>
          <c:showBubbleSize val="0"/>
        </c:dLbls>
        <c:gapWidth val="150"/>
        <c:axId val="257186008"/>
        <c:axId val="2571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57186008"/>
        <c:axId val="257186400"/>
      </c:lineChart>
      <c:dateAx>
        <c:axId val="257186008"/>
        <c:scaling>
          <c:orientation val="minMax"/>
        </c:scaling>
        <c:delete val="1"/>
        <c:axPos val="b"/>
        <c:numFmt formatCode="ge" sourceLinked="1"/>
        <c:majorTickMark val="none"/>
        <c:minorTickMark val="none"/>
        <c:tickLblPos val="none"/>
        <c:crossAx val="257186400"/>
        <c:crosses val="autoZero"/>
        <c:auto val="1"/>
        <c:lblOffset val="100"/>
        <c:baseTimeUnit val="years"/>
      </c:dateAx>
      <c:valAx>
        <c:axId val="2571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8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上三川町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31440</v>
      </c>
      <c r="AM8" s="61"/>
      <c r="AN8" s="61"/>
      <c r="AO8" s="61"/>
      <c r="AP8" s="61"/>
      <c r="AQ8" s="61"/>
      <c r="AR8" s="61"/>
      <c r="AS8" s="61"/>
      <c r="AT8" s="51">
        <f>データ!$S$6</f>
        <v>54.39</v>
      </c>
      <c r="AU8" s="52"/>
      <c r="AV8" s="52"/>
      <c r="AW8" s="52"/>
      <c r="AX8" s="52"/>
      <c r="AY8" s="52"/>
      <c r="AZ8" s="52"/>
      <c r="BA8" s="52"/>
      <c r="BB8" s="53">
        <f>データ!$T$6</f>
        <v>578.04999999999995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81.650000000000006</v>
      </c>
      <c r="J10" s="52"/>
      <c r="K10" s="52"/>
      <c r="L10" s="52"/>
      <c r="M10" s="52"/>
      <c r="N10" s="52"/>
      <c r="O10" s="64"/>
      <c r="P10" s="53">
        <f>データ!$P$6</f>
        <v>87.68</v>
      </c>
      <c r="Q10" s="53"/>
      <c r="R10" s="53"/>
      <c r="S10" s="53"/>
      <c r="T10" s="53"/>
      <c r="U10" s="53"/>
      <c r="V10" s="53"/>
      <c r="W10" s="61">
        <f>データ!$Q$6</f>
        <v>3078</v>
      </c>
      <c r="X10" s="61"/>
      <c r="Y10" s="61"/>
      <c r="Z10" s="61"/>
      <c r="AA10" s="61"/>
      <c r="AB10" s="61"/>
      <c r="AC10" s="61"/>
      <c r="AD10" s="2"/>
      <c r="AE10" s="2"/>
      <c r="AF10" s="2"/>
      <c r="AG10" s="2"/>
      <c r="AH10" s="5"/>
      <c r="AI10" s="5"/>
      <c r="AJ10" s="5"/>
      <c r="AK10" s="5"/>
      <c r="AL10" s="61">
        <f>データ!$U$6</f>
        <v>27523</v>
      </c>
      <c r="AM10" s="61"/>
      <c r="AN10" s="61"/>
      <c r="AO10" s="61"/>
      <c r="AP10" s="61"/>
      <c r="AQ10" s="61"/>
      <c r="AR10" s="61"/>
      <c r="AS10" s="61"/>
      <c r="AT10" s="51">
        <f>データ!$V$6</f>
        <v>49.78</v>
      </c>
      <c r="AU10" s="52"/>
      <c r="AV10" s="52"/>
      <c r="AW10" s="52"/>
      <c r="AX10" s="52"/>
      <c r="AY10" s="52"/>
      <c r="AZ10" s="52"/>
      <c r="BA10" s="52"/>
      <c r="BB10" s="53">
        <f>データ!$W$6</f>
        <v>552.89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93017</v>
      </c>
      <c r="D6" s="34">
        <f t="shared" si="3"/>
        <v>46</v>
      </c>
      <c r="E6" s="34">
        <f t="shared" si="3"/>
        <v>1</v>
      </c>
      <c r="F6" s="34">
        <f t="shared" si="3"/>
        <v>0</v>
      </c>
      <c r="G6" s="34">
        <f t="shared" si="3"/>
        <v>1</v>
      </c>
      <c r="H6" s="34" t="str">
        <f t="shared" si="3"/>
        <v>栃木県　上三川町</v>
      </c>
      <c r="I6" s="34" t="str">
        <f t="shared" si="3"/>
        <v>法適用</v>
      </c>
      <c r="J6" s="34" t="str">
        <f t="shared" si="3"/>
        <v>水道事業</v>
      </c>
      <c r="K6" s="34" t="str">
        <f t="shared" si="3"/>
        <v>末端給水事業</v>
      </c>
      <c r="L6" s="34" t="str">
        <f t="shared" si="3"/>
        <v>A6</v>
      </c>
      <c r="M6" s="34">
        <f t="shared" si="3"/>
        <v>0</v>
      </c>
      <c r="N6" s="35" t="str">
        <f t="shared" si="3"/>
        <v>-</v>
      </c>
      <c r="O6" s="35">
        <f t="shared" si="3"/>
        <v>81.650000000000006</v>
      </c>
      <c r="P6" s="35">
        <f t="shared" si="3"/>
        <v>87.68</v>
      </c>
      <c r="Q6" s="35">
        <f t="shared" si="3"/>
        <v>3078</v>
      </c>
      <c r="R6" s="35">
        <f t="shared" si="3"/>
        <v>31440</v>
      </c>
      <c r="S6" s="35">
        <f t="shared" si="3"/>
        <v>54.39</v>
      </c>
      <c r="T6" s="35">
        <f t="shared" si="3"/>
        <v>578.04999999999995</v>
      </c>
      <c r="U6" s="35">
        <f t="shared" si="3"/>
        <v>27523</v>
      </c>
      <c r="V6" s="35">
        <f t="shared" si="3"/>
        <v>49.78</v>
      </c>
      <c r="W6" s="35">
        <f t="shared" si="3"/>
        <v>552.89</v>
      </c>
      <c r="X6" s="36">
        <f>IF(X7="",NA(),X7)</f>
        <v>107.21</v>
      </c>
      <c r="Y6" s="36">
        <f t="shared" ref="Y6:AG6" si="4">IF(Y7="",NA(),Y7)</f>
        <v>108.51</v>
      </c>
      <c r="Z6" s="36">
        <f t="shared" si="4"/>
        <v>112.62</v>
      </c>
      <c r="AA6" s="36">
        <f t="shared" si="4"/>
        <v>114.42</v>
      </c>
      <c r="AB6" s="36">
        <f t="shared" si="4"/>
        <v>116.68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3846.46</v>
      </c>
      <c r="AU6" s="36">
        <f t="shared" ref="AU6:BC6" si="6">IF(AU7="",NA(),AU7)</f>
        <v>4296.82</v>
      </c>
      <c r="AV6" s="36">
        <f t="shared" si="6"/>
        <v>987.77</v>
      </c>
      <c r="AW6" s="36">
        <f t="shared" si="6"/>
        <v>1057.32</v>
      </c>
      <c r="AX6" s="36">
        <f t="shared" si="6"/>
        <v>1134.5</v>
      </c>
      <c r="AY6" s="36">
        <f t="shared" si="6"/>
        <v>915.5</v>
      </c>
      <c r="AZ6" s="36">
        <f t="shared" si="6"/>
        <v>963.24</v>
      </c>
      <c r="BA6" s="36">
        <f t="shared" si="6"/>
        <v>381.53</v>
      </c>
      <c r="BB6" s="36">
        <f t="shared" si="6"/>
        <v>391.54</v>
      </c>
      <c r="BC6" s="36">
        <f t="shared" si="6"/>
        <v>384.34</v>
      </c>
      <c r="BD6" s="35" t="str">
        <f>IF(BD7="","",IF(BD7="-","【-】","【"&amp;SUBSTITUTE(TEXT(BD7,"#,##0.00"),"-","△")&amp;"】"))</f>
        <v>【262.87】</v>
      </c>
      <c r="BE6" s="36">
        <f>IF(BE7="",NA(),BE7)</f>
        <v>546.48</v>
      </c>
      <c r="BF6" s="36">
        <f t="shared" ref="BF6:BN6" si="7">IF(BF7="",NA(),BF7)</f>
        <v>512.23</v>
      </c>
      <c r="BG6" s="36">
        <f t="shared" si="7"/>
        <v>487.73</v>
      </c>
      <c r="BH6" s="36">
        <f t="shared" si="7"/>
        <v>448.11</v>
      </c>
      <c r="BI6" s="36">
        <f t="shared" si="7"/>
        <v>415.71</v>
      </c>
      <c r="BJ6" s="36">
        <f t="shared" si="7"/>
        <v>404.78</v>
      </c>
      <c r="BK6" s="36">
        <f t="shared" si="7"/>
        <v>400.38</v>
      </c>
      <c r="BL6" s="36">
        <f t="shared" si="7"/>
        <v>393.27</v>
      </c>
      <c r="BM6" s="36">
        <f t="shared" si="7"/>
        <v>386.97</v>
      </c>
      <c r="BN6" s="36">
        <f t="shared" si="7"/>
        <v>380.58</v>
      </c>
      <c r="BO6" s="35" t="str">
        <f>IF(BO7="","",IF(BO7="-","【-】","【"&amp;SUBSTITUTE(TEXT(BO7,"#,##0.00"),"-","△")&amp;"】"))</f>
        <v>【270.87】</v>
      </c>
      <c r="BP6" s="36">
        <f>IF(BP7="",NA(),BP7)</f>
        <v>82.87</v>
      </c>
      <c r="BQ6" s="36">
        <f t="shared" ref="BQ6:BY6" si="8">IF(BQ7="",NA(),BQ7)</f>
        <v>83.64</v>
      </c>
      <c r="BR6" s="36">
        <f t="shared" si="8"/>
        <v>89.87</v>
      </c>
      <c r="BS6" s="36">
        <f t="shared" si="8"/>
        <v>92.77</v>
      </c>
      <c r="BT6" s="36">
        <f t="shared" si="8"/>
        <v>96.23</v>
      </c>
      <c r="BU6" s="36">
        <f t="shared" si="8"/>
        <v>98.07</v>
      </c>
      <c r="BV6" s="36">
        <f t="shared" si="8"/>
        <v>96.56</v>
      </c>
      <c r="BW6" s="36">
        <f t="shared" si="8"/>
        <v>100.47</v>
      </c>
      <c r="BX6" s="36">
        <f t="shared" si="8"/>
        <v>101.72</v>
      </c>
      <c r="BY6" s="36">
        <f t="shared" si="8"/>
        <v>102.38</v>
      </c>
      <c r="BZ6" s="35" t="str">
        <f>IF(BZ7="","",IF(BZ7="-","【-】","【"&amp;SUBSTITUTE(TEXT(BZ7,"#,##0.00"),"-","△")&amp;"】"))</f>
        <v>【105.59】</v>
      </c>
      <c r="CA6" s="36">
        <f>IF(CA7="",NA(),CA7)</f>
        <v>179.29</v>
      </c>
      <c r="CB6" s="36">
        <f t="shared" ref="CB6:CJ6" si="9">IF(CB7="",NA(),CB7)</f>
        <v>178.05</v>
      </c>
      <c r="CC6" s="36">
        <f t="shared" si="9"/>
        <v>165.97</v>
      </c>
      <c r="CD6" s="36">
        <f t="shared" si="9"/>
        <v>160.79</v>
      </c>
      <c r="CE6" s="36">
        <f t="shared" si="9"/>
        <v>155.24</v>
      </c>
      <c r="CF6" s="36">
        <f t="shared" si="9"/>
        <v>172.26</v>
      </c>
      <c r="CG6" s="36">
        <f t="shared" si="9"/>
        <v>177.14</v>
      </c>
      <c r="CH6" s="36">
        <f t="shared" si="9"/>
        <v>169.82</v>
      </c>
      <c r="CI6" s="36">
        <f t="shared" si="9"/>
        <v>168.2</v>
      </c>
      <c r="CJ6" s="36">
        <f t="shared" si="9"/>
        <v>168.67</v>
      </c>
      <c r="CK6" s="35" t="str">
        <f>IF(CK7="","",IF(CK7="-","【-】","【"&amp;SUBSTITUTE(TEXT(CK7,"#,##0.00"),"-","△")&amp;"】"))</f>
        <v>【163.27】</v>
      </c>
      <c r="CL6" s="36">
        <f>IF(CL7="",NA(),CL7)</f>
        <v>53.08</v>
      </c>
      <c r="CM6" s="36">
        <f t="shared" ref="CM6:CU6" si="10">IF(CM7="",NA(),CM7)</f>
        <v>51.63</v>
      </c>
      <c r="CN6" s="36">
        <f t="shared" si="10"/>
        <v>51.1</v>
      </c>
      <c r="CO6" s="36">
        <f t="shared" si="10"/>
        <v>53.31</v>
      </c>
      <c r="CP6" s="36">
        <f t="shared" si="10"/>
        <v>56.54</v>
      </c>
      <c r="CQ6" s="36">
        <f t="shared" si="10"/>
        <v>55.68</v>
      </c>
      <c r="CR6" s="36">
        <f t="shared" si="10"/>
        <v>55.64</v>
      </c>
      <c r="CS6" s="36">
        <f t="shared" si="10"/>
        <v>55.13</v>
      </c>
      <c r="CT6" s="36">
        <f t="shared" si="10"/>
        <v>54.77</v>
      </c>
      <c r="CU6" s="36">
        <f t="shared" si="10"/>
        <v>54.92</v>
      </c>
      <c r="CV6" s="35" t="str">
        <f>IF(CV7="","",IF(CV7="-","【-】","【"&amp;SUBSTITUTE(TEXT(CV7,"#,##0.00"),"-","△")&amp;"】"))</f>
        <v>【59.94】</v>
      </c>
      <c r="CW6" s="36">
        <f>IF(CW7="",NA(),CW7)</f>
        <v>81.38</v>
      </c>
      <c r="CX6" s="36">
        <f t="shared" ref="CX6:DF6" si="11">IF(CX7="",NA(),CX7)</f>
        <v>84.57</v>
      </c>
      <c r="CY6" s="36">
        <f t="shared" si="11"/>
        <v>84.44</v>
      </c>
      <c r="CZ6" s="36">
        <f t="shared" si="11"/>
        <v>82.35</v>
      </c>
      <c r="DA6" s="36">
        <f t="shared" si="11"/>
        <v>78.040000000000006</v>
      </c>
      <c r="DB6" s="36">
        <f t="shared" si="11"/>
        <v>83.18</v>
      </c>
      <c r="DC6" s="36">
        <f t="shared" si="11"/>
        <v>83.09</v>
      </c>
      <c r="DD6" s="36">
        <f t="shared" si="11"/>
        <v>83</v>
      </c>
      <c r="DE6" s="36">
        <f t="shared" si="11"/>
        <v>82.89</v>
      </c>
      <c r="DF6" s="36">
        <f t="shared" si="11"/>
        <v>82.66</v>
      </c>
      <c r="DG6" s="35" t="str">
        <f>IF(DG7="","",IF(DG7="-","【-】","【"&amp;SUBSTITUTE(TEXT(DG7,"#,##0.00"),"-","△")&amp;"】"))</f>
        <v>【90.22】</v>
      </c>
      <c r="DH6" s="36">
        <f>IF(DH7="",NA(),DH7)</f>
        <v>29.92</v>
      </c>
      <c r="DI6" s="36">
        <f t="shared" ref="DI6:DQ6" si="12">IF(DI7="",NA(),DI7)</f>
        <v>31.84</v>
      </c>
      <c r="DJ6" s="36">
        <f t="shared" si="12"/>
        <v>41.16</v>
      </c>
      <c r="DK6" s="36">
        <f t="shared" si="12"/>
        <v>43.04</v>
      </c>
      <c r="DL6" s="36">
        <f t="shared" si="12"/>
        <v>44.95</v>
      </c>
      <c r="DM6" s="36">
        <f t="shared" si="12"/>
        <v>38.07</v>
      </c>
      <c r="DN6" s="36">
        <f t="shared" si="12"/>
        <v>39.06</v>
      </c>
      <c r="DO6" s="36">
        <f t="shared" si="12"/>
        <v>46.66</v>
      </c>
      <c r="DP6" s="36">
        <f t="shared" si="12"/>
        <v>47.46</v>
      </c>
      <c r="DQ6" s="36">
        <f t="shared" si="12"/>
        <v>48.49</v>
      </c>
      <c r="DR6" s="35" t="str">
        <f>IF(DR7="","",IF(DR7="-","【-】","【"&amp;SUBSTITUTE(TEXT(DR7,"#,##0.00"),"-","△")&amp;"】"))</f>
        <v>【47.91】</v>
      </c>
      <c r="DS6" s="36">
        <f>IF(DS7="",NA(),DS7)</f>
        <v>0.6</v>
      </c>
      <c r="DT6" s="36">
        <f t="shared" ref="DT6:EB6" si="13">IF(DT7="",NA(),DT7)</f>
        <v>0.83</v>
      </c>
      <c r="DU6" s="36">
        <f t="shared" si="13"/>
        <v>0.82</v>
      </c>
      <c r="DV6" s="36">
        <f t="shared" si="13"/>
        <v>0.81</v>
      </c>
      <c r="DW6" s="36">
        <f t="shared" si="13"/>
        <v>0.68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0.28000000000000003</v>
      </c>
      <c r="EE6" s="36">
        <f t="shared" ref="EE6:EM6" si="14">IF(EE7="",NA(),EE7)</f>
        <v>0.43</v>
      </c>
      <c r="EF6" s="36">
        <f t="shared" si="14"/>
        <v>0.56000000000000005</v>
      </c>
      <c r="EG6" s="36">
        <f t="shared" si="14"/>
        <v>0.25</v>
      </c>
      <c r="EH6" s="36">
        <f t="shared" si="14"/>
        <v>0.37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93017</v>
      </c>
      <c r="D7" s="38">
        <v>46</v>
      </c>
      <c r="E7" s="38">
        <v>1</v>
      </c>
      <c r="F7" s="38">
        <v>0</v>
      </c>
      <c r="G7" s="38">
        <v>1</v>
      </c>
      <c r="H7" s="38" t="s">
        <v>105</v>
      </c>
      <c r="I7" s="38" t="s">
        <v>106</v>
      </c>
      <c r="J7" s="38" t="s">
        <v>107</v>
      </c>
      <c r="K7" s="38" t="s">
        <v>108</v>
      </c>
      <c r="L7" s="38" t="s">
        <v>109</v>
      </c>
      <c r="M7" s="38"/>
      <c r="N7" s="39" t="s">
        <v>110</v>
      </c>
      <c r="O7" s="39">
        <v>81.650000000000006</v>
      </c>
      <c r="P7" s="39">
        <v>87.68</v>
      </c>
      <c r="Q7" s="39">
        <v>3078</v>
      </c>
      <c r="R7" s="39">
        <v>31440</v>
      </c>
      <c r="S7" s="39">
        <v>54.39</v>
      </c>
      <c r="T7" s="39">
        <v>578.04999999999995</v>
      </c>
      <c r="U7" s="39">
        <v>27523</v>
      </c>
      <c r="V7" s="39">
        <v>49.78</v>
      </c>
      <c r="W7" s="39">
        <v>552.89</v>
      </c>
      <c r="X7" s="39">
        <v>107.21</v>
      </c>
      <c r="Y7" s="39">
        <v>108.51</v>
      </c>
      <c r="Z7" s="39">
        <v>112.62</v>
      </c>
      <c r="AA7" s="39">
        <v>114.42</v>
      </c>
      <c r="AB7" s="39">
        <v>116.68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3846.46</v>
      </c>
      <c r="AU7" s="39">
        <v>4296.82</v>
      </c>
      <c r="AV7" s="39">
        <v>987.77</v>
      </c>
      <c r="AW7" s="39">
        <v>1057.32</v>
      </c>
      <c r="AX7" s="39">
        <v>1134.5</v>
      </c>
      <c r="AY7" s="39">
        <v>915.5</v>
      </c>
      <c r="AZ7" s="39">
        <v>963.24</v>
      </c>
      <c r="BA7" s="39">
        <v>381.53</v>
      </c>
      <c r="BB7" s="39">
        <v>391.54</v>
      </c>
      <c r="BC7" s="39">
        <v>384.34</v>
      </c>
      <c r="BD7" s="39">
        <v>262.87</v>
      </c>
      <c r="BE7" s="39">
        <v>546.48</v>
      </c>
      <c r="BF7" s="39">
        <v>512.23</v>
      </c>
      <c r="BG7" s="39">
        <v>487.73</v>
      </c>
      <c r="BH7" s="39">
        <v>448.11</v>
      </c>
      <c r="BI7" s="39">
        <v>415.71</v>
      </c>
      <c r="BJ7" s="39">
        <v>404.78</v>
      </c>
      <c r="BK7" s="39">
        <v>400.38</v>
      </c>
      <c r="BL7" s="39">
        <v>393.27</v>
      </c>
      <c r="BM7" s="39">
        <v>386.97</v>
      </c>
      <c r="BN7" s="39">
        <v>380.58</v>
      </c>
      <c r="BO7" s="39">
        <v>270.87</v>
      </c>
      <c r="BP7" s="39">
        <v>82.87</v>
      </c>
      <c r="BQ7" s="39">
        <v>83.64</v>
      </c>
      <c r="BR7" s="39">
        <v>89.87</v>
      </c>
      <c r="BS7" s="39">
        <v>92.77</v>
      </c>
      <c r="BT7" s="39">
        <v>96.23</v>
      </c>
      <c r="BU7" s="39">
        <v>98.07</v>
      </c>
      <c r="BV7" s="39">
        <v>96.56</v>
      </c>
      <c r="BW7" s="39">
        <v>100.47</v>
      </c>
      <c r="BX7" s="39">
        <v>101.72</v>
      </c>
      <c r="BY7" s="39">
        <v>102.38</v>
      </c>
      <c r="BZ7" s="39">
        <v>105.59</v>
      </c>
      <c r="CA7" s="39">
        <v>179.29</v>
      </c>
      <c r="CB7" s="39">
        <v>178.05</v>
      </c>
      <c r="CC7" s="39">
        <v>165.97</v>
      </c>
      <c r="CD7" s="39">
        <v>160.79</v>
      </c>
      <c r="CE7" s="39">
        <v>155.24</v>
      </c>
      <c r="CF7" s="39">
        <v>172.26</v>
      </c>
      <c r="CG7" s="39">
        <v>177.14</v>
      </c>
      <c r="CH7" s="39">
        <v>169.82</v>
      </c>
      <c r="CI7" s="39">
        <v>168.2</v>
      </c>
      <c r="CJ7" s="39">
        <v>168.67</v>
      </c>
      <c r="CK7" s="39">
        <v>163.27000000000001</v>
      </c>
      <c r="CL7" s="39">
        <v>53.08</v>
      </c>
      <c r="CM7" s="39">
        <v>51.63</v>
      </c>
      <c r="CN7" s="39">
        <v>51.1</v>
      </c>
      <c r="CO7" s="39">
        <v>53.31</v>
      </c>
      <c r="CP7" s="39">
        <v>56.54</v>
      </c>
      <c r="CQ7" s="39">
        <v>55.68</v>
      </c>
      <c r="CR7" s="39">
        <v>55.64</v>
      </c>
      <c r="CS7" s="39">
        <v>55.13</v>
      </c>
      <c r="CT7" s="39">
        <v>54.77</v>
      </c>
      <c r="CU7" s="39">
        <v>54.92</v>
      </c>
      <c r="CV7" s="39">
        <v>59.94</v>
      </c>
      <c r="CW7" s="39">
        <v>81.38</v>
      </c>
      <c r="CX7" s="39">
        <v>84.57</v>
      </c>
      <c r="CY7" s="39">
        <v>84.44</v>
      </c>
      <c r="CZ7" s="39">
        <v>82.35</v>
      </c>
      <c r="DA7" s="39">
        <v>78.040000000000006</v>
      </c>
      <c r="DB7" s="39">
        <v>83.18</v>
      </c>
      <c r="DC7" s="39">
        <v>83.09</v>
      </c>
      <c r="DD7" s="39">
        <v>83</v>
      </c>
      <c r="DE7" s="39">
        <v>82.89</v>
      </c>
      <c r="DF7" s="39">
        <v>82.66</v>
      </c>
      <c r="DG7" s="39">
        <v>90.22</v>
      </c>
      <c r="DH7" s="39">
        <v>29.92</v>
      </c>
      <c r="DI7" s="39">
        <v>31.84</v>
      </c>
      <c r="DJ7" s="39">
        <v>41.16</v>
      </c>
      <c r="DK7" s="39">
        <v>43.04</v>
      </c>
      <c r="DL7" s="39">
        <v>44.95</v>
      </c>
      <c r="DM7" s="39">
        <v>38.07</v>
      </c>
      <c r="DN7" s="39">
        <v>39.06</v>
      </c>
      <c r="DO7" s="39">
        <v>46.66</v>
      </c>
      <c r="DP7" s="39">
        <v>47.46</v>
      </c>
      <c r="DQ7" s="39">
        <v>48.49</v>
      </c>
      <c r="DR7" s="39">
        <v>47.91</v>
      </c>
      <c r="DS7" s="39">
        <v>0.6</v>
      </c>
      <c r="DT7" s="39">
        <v>0.83</v>
      </c>
      <c r="DU7" s="39">
        <v>0.82</v>
      </c>
      <c r="DV7" s="39">
        <v>0.81</v>
      </c>
      <c r="DW7" s="39">
        <v>0.68</v>
      </c>
      <c r="DX7" s="39">
        <v>7.73</v>
      </c>
      <c r="DY7" s="39">
        <v>8.8699999999999992</v>
      </c>
      <c r="DZ7" s="39">
        <v>9.85</v>
      </c>
      <c r="EA7" s="39">
        <v>9.7100000000000009</v>
      </c>
      <c r="EB7" s="39">
        <v>12.79</v>
      </c>
      <c r="EC7" s="39">
        <v>15</v>
      </c>
      <c r="ED7" s="39">
        <v>0.28000000000000003</v>
      </c>
      <c r="EE7" s="39">
        <v>0.43</v>
      </c>
      <c r="EF7" s="39">
        <v>0.56000000000000005</v>
      </c>
      <c r="EG7" s="39">
        <v>0.25</v>
      </c>
      <c r="EH7" s="39">
        <v>0.37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2018-02-02T01:41:45Z</cp:lastPrinted>
  <dcterms:created xsi:type="dcterms:W3CDTF">2017-12-25T01:24:12Z</dcterms:created>
  <dcterms:modified xsi:type="dcterms:W3CDTF">2018-02-19T02:29:44Z</dcterms:modified>
</cp:coreProperties>
</file>