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92B23920-77C4-4752-8559-5A359B78F353}" xr6:coauthVersionLast="47" xr6:coauthVersionMax="47" xr10:uidLastSave="{00000000-0000-0000-0000-000000000000}"/>
  <workbookProtection workbookAlgorithmName="SHA-512" workbookHashValue="0OfWBFlvrmroav/S5Fd+SxYkNgd048H3OQQgGZL42AK5arzxPvOx5Rhb0Y5jRPuv7QAIszLO3eEPqTujsqXGXQ==" workbookSaltValue="8J1AfxEJOnwFKZhQ2Jk6W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H85" i="4"/>
  <c r="E85" i="4"/>
  <c r="BB10" i="4"/>
  <c r="W10" i="4"/>
  <c r="P10" i="4"/>
  <c r="BB8" i="4"/>
  <c r="AT8" i="4"/>
  <c r="AD8" i="4"/>
  <c r="P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<sst xmlns="http://schemas.openxmlformats.org/spreadsheetml/2006/main" count="278" uniqueCount="117">
  <si>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</si>
  <si>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</si>
  <si>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</si>
  <si>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</si>
  <si>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</si>
  <si>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</si>
  <si>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</si>
  <si>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</si>
  <si>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</si>
  <si>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</si>
  <si>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</si>
  <si>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</si>
  <si>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</si>
  <si>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</si>
  <si>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</si>
  <si>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</si>
  <si>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</si>
  <si>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</si>
  <si>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</si>
  <si>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</si>
  <si>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</si>
  <si>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</si>
  <si>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</si>
  <si>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</si>
  <si>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</si>
  <si>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</si>
  <si>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</si>
  <si>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</si>
  <si>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</si>
  <si>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</si>
  <si>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</si>
  <si>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</si>
  <si>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</si>
  <si>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</si>
  <si>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</si>
  <si>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</si>
  <si>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</si>
  <si>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</si>
  <si>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</si>
  <si>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</si>
  <si>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</si>
  <si>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</si>
  <si>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</si>
  <si>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</si>
  <si>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</si>
  <si>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</si>
  <si>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</si>
  <si>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</si>
  <si>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</si>
  <si>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</si>
  <si>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</si>
  <si>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</si>
  <si>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</si>
  <si>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</si>
  <si>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</si>
  <si>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</si>
  <si>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</si>
  <si>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</si>
  <si>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</si>
  <si>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</si>
  <si>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</si>
  <si>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</si>
  <si>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</si>
  <si>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</si>
  <si>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</si>
  <si>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</si>
  <si>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</si>
  <si>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</si>
  <si>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</si>
  <si>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</si>
  <si>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</si>
  <si>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</si>
  <si>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</si>
  <si>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</si>
  <si>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</si>
  <si>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</si>
  <si>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</si>
  <si>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</si>
  <si>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</si>
  <si>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</si>
  <si>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</si>
  <si>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</si>
  <si>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</si>
  <si>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</si>
  <si>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</si>
  <si>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</si>
  <si>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</si>
  <si>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</si>
  <si>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</si>
  <si>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</si>
  <si>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</si>
  <si>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</si>
  <si>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</si>
  <si>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</si>
  <si>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</si>
  <si>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</si>
  <si>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</si>
  <si>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</si>
  <si>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</si>
  <si>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</si>
  <si>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</si>
  <si>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</si>
  <si>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</si>
  <si>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</si>
  <si>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</si>
  <si>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</si>
  <si>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</si>
  <si>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</si>
  <si>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</si>
  <si>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</si>
  <si>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</si>
  <si>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</si>
  <si>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</si>
  <si>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</si>
  <si>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法適化後３回目の決算のため、減価償却率は低い状況であるとともに、昭和６３年に供用開始をしてから３４年経過しているが、耐用年数を経過している施設はまだ無いため、改修が必要な状況ではない。
　そのため、現在は老朽化対策を実施していないが、令和２年度に策定したストックマネジメントや経営戦略を踏まえて、計画的に対策に取り組んでいく必要がある。</t>
    <rPh sb="6" eb="8">
      <t>カイメ</t>
    </rPh>
    <rPh sb="118" eb="120">
      <t>レイワ</t>
    </rPh>
    <rPh sb="121" eb="123">
      <t>ネンド</t>
    </rPh>
    <rPh sb="124" eb="126">
      <t>サクテイ</t>
    </rPh>
    <phoneticPr fontId="4"/>
  </si>
  <si>
    <t>　下水道事業は生活に密着した事業であるため、持続可能な下水道実現に向けて有収率、水洗化率等の向上を図るとともに、経営戦略やストックマネジメント手法を踏まえた適正な施設の更新・維持管理等を図っていく必要がある。
　また、平成３１年４月１日より公営企業会計を適用したことに伴い、経営・資産等の状況の正確な把握、弾力的な経営等を実現し、経営基盤の強化や財政マネジメントの向上等にさらに的確に取り組んで行くことができると考えられる。</t>
  </si>
  <si>
    <t>　経常収支比率は１００％を超えているが、流動比率が類似団体平均を大きく下回っているなど、一般会計からの補助金に依存している状況であることから、健全性を確保する上では、水洗化率の向上による収益の確保や、費用の削減及び有収率の向上が必要となってくる。
　また、経費回収率は全国平均よりもかなり低く、類似団体平均値と比較しても低い水準であることから、使用料の見直しの検討等、更なる改善を図っていく必要がある。
　水洗化率については、類似団体平均と同程度の水準となった。今後も引き続き戸別訪問を実施するなど水洗化率等の向上を目指していく。</t>
    <rPh sb="1" eb="7">
      <t>ケイジョウシュウシヒリツ</t>
    </rPh>
    <rPh sb="13" eb="14">
      <t>コ</t>
    </rPh>
    <rPh sb="32" eb="33">
      <t>オオ</t>
    </rPh>
    <rPh sb="35" eb="37">
      <t>シタマワ</t>
    </rPh>
    <rPh sb="44" eb="48">
      <t>イッパンカイケイ</t>
    </rPh>
    <rPh sb="51" eb="54">
      <t>ホジョキン</t>
    </rPh>
    <rPh sb="55" eb="57">
      <t>イゾン</t>
    </rPh>
    <rPh sb="61" eb="63">
      <t>ジョウキョウ</t>
    </rPh>
    <rPh sb="134" eb="136">
      <t>ゼンコク</t>
    </rPh>
    <rPh sb="136" eb="138">
      <t>ヘイキン</t>
    </rPh>
    <rPh sb="144" eb="145">
      <t>ヒク</t>
    </rPh>
    <rPh sb="155" eb="156">
      <t>クラ</t>
    </rPh>
    <rPh sb="162" eb="164">
      <t>スイジュン</t>
    </rPh>
    <rPh sb="172" eb="175">
      <t>シヨウリョウ</t>
    </rPh>
    <rPh sb="176" eb="178">
      <t>ミナオ</t>
    </rPh>
    <rPh sb="180" eb="182">
      <t>ケントウ</t>
    </rPh>
    <rPh sb="182" eb="183">
      <t>ナド</t>
    </rPh>
    <rPh sb="203" eb="206">
      <t>スイセンカ</t>
    </rPh>
    <rPh sb="206" eb="207">
      <t>リツ</t>
    </rPh>
    <rPh sb="213" eb="215">
      <t>ルイジ</t>
    </rPh>
    <rPh sb="215" eb="217">
      <t>ダンタイ</t>
    </rPh>
    <rPh sb="220" eb="223">
      <t>ドウテイド</t>
    </rPh>
    <rPh sb="231" eb="233">
      <t>コンゴ</t>
    </rPh>
    <rPh sb="234" eb="235">
      <t>ヒ</t>
    </rPh>
    <rPh sb="236" eb="237">
      <t>ツヅ</t>
    </rPh>
    <rPh sb="238" eb="240">
      <t>コベツ</t>
    </rPh>
    <rPh sb="240" eb="242">
      <t>ホウモン</t>
    </rPh>
    <rPh sb="243" eb="245">
      <t>ジッシ</t>
    </rPh>
    <rPh sb="249" eb="252">
      <t>スイセンカ</t>
    </rPh>
    <rPh sb="252" eb="253">
      <t>リツ</t>
    </rPh>
    <rPh sb="253" eb="254">
      <t>トウ</t>
    </rPh>
    <rPh sb="255" eb="257">
      <t>コウジョウ</t>
    </rPh>
    <rPh sb="258" eb="260">
      <t>メザ</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</si>
</sst>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c:v>0.23</c:v>
                </c:pt>
                <c:pt idx="4" formatCode="#,##0.00;&quot;△&quot;#,##0.00">
                  <c:v>0</c:v>
                </c:pt>
              </c:numCache>
            </c:numRef>
          </c:val>
          <c:extLst>
            <c:ext xmlns:c16="http://schemas.microsoft.com/office/drawing/2014/chart" uri="{C3380CC4-5D6E-409C-BE32-E72D297353CC}">
              <c16:uniqueId val="{00000000-B510-4F5B-9CB3-3DCBDD0C57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0.17</c:v>
                </c:pt>
                <c:pt idx="3">
                  <c:v>0.15</c:v>
                </c:pt>
                <c:pt idx="4">
                  <c:v>0.15</c:v>
                </c:pt>
              </c:numCache>
            </c:numRef>
          </c:val>
          <c:smooth val="0"/>
          <c:extLst>
            <c:ext xmlns:c16="http://schemas.microsoft.com/office/drawing/2014/chart" uri="{C3380CC4-5D6E-409C-BE32-E72D297353CC}">
              <c16:uniqueId val="{00000001-B510-4F5B-9CB3-3DCBDD0C57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85-4DEC-8884-79E8574886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57.42</c:v>
                </c:pt>
                <c:pt idx="3">
                  <c:v>56.72</c:v>
                </c:pt>
                <c:pt idx="4">
                  <c:v>56.43</c:v>
                </c:pt>
              </c:numCache>
            </c:numRef>
          </c:val>
          <c:smooth val="0"/>
          <c:extLst>
            <c:ext xmlns:c16="http://schemas.microsoft.com/office/drawing/2014/chart" uri="{C3380CC4-5D6E-409C-BE32-E72D297353CC}">
              <c16:uniqueId val="{00000001-7685-4DEC-8884-79E8574886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88.81</c:v>
                </c:pt>
                <c:pt idx="3">
                  <c:v>88.81</c:v>
                </c:pt>
                <c:pt idx="4">
                  <c:v>91.3</c:v>
                </c:pt>
              </c:numCache>
            </c:numRef>
          </c:val>
          <c:extLst>
            <c:ext xmlns:c16="http://schemas.microsoft.com/office/drawing/2014/chart" uri="{C3380CC4-5D6E-409C-BE32-E72D297353CC}">
              <c16:uniqueId val="{00000000-D226-4A91-AD84-A12525E4A5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90.42</c:v>
                </c:pt>
                <c:pt idx="3">
                  <c:v>90.72</c:v>
                </c:pt>
                <c:pt idx="4">
                  <c:v>91.07</c:v>
                </c:pt>
              </c:numCache>
            </c:numRef>
          </c:val>
          <c:smooth val="0"/>
          <c:extLst>
            <c:ext xmlns:c16="http://schemas.microsoft.com/office/drawing/2014/chart" uri="{C3380CC4-5D6E-409C-BE32-E72D297353CC}">
              <c16:uniqueId val="{00000001-D226-4A91-AD84-A12525E4A5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102.92</c:v>
                </c:pt>
                <c:pt idx="3">
                  <c:v>104.2</c:v>
                </c:pt>
                <c:pt idx="4">
                  <c:v>101.18</c:v>
                </c:pt>
              </c:numCache>
            </c:numRef>
          </c:val>
          <c:extLst>
            <c:ext xmlns:c16="http://schemas.microsoft.com/office/drawing/2014/chart" uri="{C3380CC4-5D6E-409C-BE32-E72D297353CC}">
              <c16:uniqueId val="{00000000-C691-4A06-BA0B-6002F907F0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106.81</c:v>
                </c:pt>
                <c:pt idx="3">
                  <c:v>106.5</c:v>
                </c:pt>
                <c:pt idx="4">
                  <c:v>106.22</c:v>
                </c:pt>
              </c:numCache>
            </c:numRef>
          </c:val>
          <c:smooth val="0"/>
          <c:extLst>
            <c:ext xmlns:c16="http://schemas.microsoft.com/office/drawing/2014/chart" uri="{C3380CC4-5D6E-409C-BE32-E72D297353CC}">
              <c16:uniqueId val="{00000001-C691-4A06-BA0B-6002F907F0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3.05</c:v>
                </c:pt>
                <c:pt idx="3">
                  <c:v>6.08</c:v>
                </c:pt>
                <c:pt idx="4">
                  <c:v>9.02</c:v>
                </c:pt>
              </c:numCache>
            </c:numRef>
          </c:val>
          <c:extLst>
            <c:ext xmlns:c16="http://schemas.microsoft.com/office/drawing/2014/chart" uri="{C3380CC4-5D6E-409C-BE32-E72D297353CC}">
              <c16:uniqueId val="{00000000-D52E-4447-9C59-9A1D929EDB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29.23</c:v>
                </c:pt>
                <c:pt idx="3">
                  <c:v>20.78</c:v>
                </c:pt>
                <c:pt idx="4">
                  <c:v>23.54</c:v>
                </c:pt>
              </c:numCache>
            </c:numRef>
          </c:val>
          <c:smooth val="0"/>
          <c:extLst>
            <c:ext xmlns:c16="http://schemas.microsoft.com/office/drawing/2014/chart" uri="{C3380CC4-5D6E-409C-BE32-E72D297353CC}">
              <c16:uniqueId val="{00000001-D52E-4447-9C59-9A1D929EDB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64-4CDA-A659-727BF589558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1.37</c:v>
                </c:pt>
                <c:pt idx="3">
                  <c:v>1.34</c:v>
                </c:pt>
                <c:pt idx="4">
                  <c:v>1.5</c:v>
                </c:pt>
              </c:numCache>
            </c:numRef>
          </c:val>
          <c:smooth val="0"/>
          <c:extLst>
            <c:ext xmlns:c16="http://schemas.microsoft.com/office/drawing/2014/chart" uri="{C3380CC4-5D6E-409C-BE32-E72D297353CC}">
              <c16:uniqueId val="{00000001-D164-4CDA-A659-727BF589558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B61-4A06-B3B2-59CD650879F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34.4</c:v>
                </c:pt>
                <c:pt idx="3">
                  <c:v>18.36</c:v>
                </c:pt>
                <c:pt idx="4">
                  <c:v>18.010000000000002</c:v>
                </c:pt>
              </c:numCache>
            </c:numRef>
          </c:val>
          <c:smooth val="0"/>
          <c:extLst>
            <c:ext xmlns:c16="http://schemas.microsoft.com/office/drawing/2014/chart" uri="{C3380CC4-5D6E-409C-BE32-E72D297353CC}">
              <c16:uniqueId val="{00000001-3B61-4A06-B3B2-59CD650879F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26.47</c:v>
                </c:pt>
                <c:pt idx="3">
                  <c:v>15.09</c:v>
                </c:pt>
                <c:pt idx="4">
                  <c:v>12.6</c:v>
                </c:pt>
              </c:numCache>
            </c:numRef>
          </c:val>
          <c:extLst>
            <c:ext xmlns:c16="http://schemas.microsoft.com/office/drawing/2014/chart" uri="{C3380CC4-5D6E-409C-BE32-E72D297353CC}">
              <c16:uniqueId val="{00000000-50D5-4A65-8AD8-A39552F42B5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68.17</c:v>
                </c:pt>
                <c:pt idx="3">
                  <c:v>55.6</c:v>
                </c:pt>
                <c:pt idx="4">
                  <c:v>59.4</c:v>
                </c:pt>
              </c:numCache>
            </c:numRef>
          </c:val>
          <c:smooth val="0"/>
          <c:extLst>
            <c:ext xmlns:c16="http://schemas.microsoft.com/office/drawing/2014/chart" uri="{C3380CC4-5D6E-409C-BE32-E72D297353CC}">
              <c16:uniqueId val="{00000001-50D5-4A65-8AD8-A39552F42B5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438.32</c:v>
                </c:pt>
                <c:pt idx="3">
                  <c:v>1195.43</c:v>
                </c:pt>
                <c:pt idx="4">
                  <c:v>1119.23</c:v>
                </c:pt>
              </c:numCache>
            </c:numRef>
          </c:val>
          <c:extLst>
            <c:ext xmlns:c16="http://schemas.microsoft.com/office/drawing/2014/chart" uri="{C3380CC4-5D6E-409C-BE32-E72D297353CC}">
              <c16:uniqueId val="{00000000-FECC-4782-9A08-0438865C13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789.44</c:v>
                </c:pt>
                <c:pt idx="3">
                  <c:v>789.08</c:v>
                </c:pt>
                <c:pt idx="4">
                  <c:v>747.84</c:v>
                </c:pt>
              </c:numCache>
            </c:numRef>
          </c:val>
          <c:smooth val="0"/>
          <c:extLst>
            <c:ext xmlns:c16="http://schemas.microsoft.com/office/drawing/2014/chart" uri="{C3380CC4-5D6E-409C-BE32-E72D297353CC}">
              <c16:uniqueId val="{00000001-FECC-4782-9A08-0438865C13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72.87</c:v>
                </c:pt>
                <c:pt idx="3">
                  <c:v>71.06</c:v>
                </c:pt>
                <c:pt idx="4">
                  <c:v>73.77</c:v>
                </c:pt>
              </c:numCache>
            </c:numRef>
          </c:val>
          <c:extLst>
            <c:ext xmlns:c16="http://schemas.microsoft.com/office/drawing/2014/chart" uri="{C3380CC4-5D6E-409C-BE32-E72D297353CC}">
              <c16:uniqueId val="{00000000-FEF1-4070-8DE4-E8011F7BB1F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87.29</c:v>
                </c:pt>
                <c:pt idx="3">
                  <c:v>88.25</c:v>
                </c:pt>
                <c:pt idx="4">
                  <c:v>90.17</c:v>
                </c:pt>
              </c:numCache>
            </c:numRef>
          </c:val>
          <c:smooth val="0"/>
          <c:extLst>
            <c:ext xmlns:c16="http://schemas.microsoft.com/office/drawing/2014/chart" uri="{C3380CC4-5D6E-409C-BE32-E72D297353CC}">
              <c16:uniqueId val="{00000001-FEF1-4070-8DE4-E8011F7BB1F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153.36000000000001</c:v>
                </c:pt>
                <c:pt idx="3">
                  <c:v>155.16999999999999</c:v>
                </c:pt>
                <c:pt idx="4">
                  <c:v>150.38</c:v>
                </c:pt>
              </c:numCache>
            </c:numRef>
          </c:val>
          <c:extLst>
            <c:ext xmlns:c16="http://schemas.microsoft.com/office/drawing/2014/chart" uri="{C3380CC4-5D6E-409C-BE32-E72D297353CC}">
              <c16:uniqueId val="{00000000-83E3-4B50-956E-D93A741D017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176.67</c:v>
                </c:pt>
                <c:pt idx="3">
                  <c:v>176.37</c:v>
                </c:pt>
                <c:pt idx="4">
                  <c:v>173.17</c:v>
                </c:pt>
              </c:numCache>
            </c:numRef>
          </c:val>
          <c:smooth val="0"/>
          <c:extLst>
            <c:ext xmlns:c16="http://schemas.microsoft.com/office/drawing/2014/chart" uri="{C3380CC4-5D6E-409C-BE32-E72D297353CC}">
              <c16:uniqueId val="{00000001-83E3-4B50-956E-D93A741D017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上三川町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31177</v>
      </c>
      <c r="AM8" s="46"/>
      <c r="AN8" s="46"/>
      <c r="AO8" s="46"/>
      <c r="AP8" s="46"/>
      <c r="AQ8" s="46"/>
      <c r="AR8" s="46"/>
      <c r="AS8" s="46"/>
      <c r="AT8" s="45">
        <f>データ!T6</f>
        <v>54.39</v>
      </c>
      <c r="AU8" s="45"/>
      <c r="AV8" s="45"/>
      <c r="AW8" s="45"/>
      <c r="AX8" s="45"/>
      <c r="AY8" s="45"/>
      <c r="AZ8" s="45"/>
      <c r="BA8" s="45"/>
      <c r="BB8" s="45">
        <f>データ!U6</f>
        <v>573.21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69.459999999999994</v>
      </c>
      <c r="J10" s="45"/>
      <c r="K10" s="45"/>
      <c r="L10" s="45"/>
      <c r="M10" s="45"/>
      <c r="N10" s="45"/>
      <c r="O10" s="45"/>
      <c r="P10" s="45">
        <f>データ!P6</f>
        <v>63.68</v>
      </c>
      <c r="Q10" s="45"/>
      <c r="R10" s="45"/>
      <c r="S10" s="45"/>
      <c r="T10" s="45"/>
      <c r="U10" s="45"/>
      <c r="V10" s="45"/>
      <c r="W10" s="45">
        <f>データ!Q6</f>
        <v>74.459999999999994</v>
      </c>
      <c r="X10" s="45"/>
      <c r="Y10" s="45"/>
      <c r="Z10" s="45"/>
      <c r="AA10" s="45"/>
      <c r="AB10" s="45"/>
      <c r="AC10" s="45"/>
      <c r="AD10" s="46">
        <f>データ!R6</f>
        <v>2200</v>
      </c>
      <c r="AE10" s="46"/>
      <c r="AF10" s="46"/>
      <c r="AG10" s="46"/>
      <c r="AH10" s="46"/>
      <c r="AI10" s="46"/>
      <c r="AJ10" s="46"/>
      <c r="AK10" s="2"/>
      <c r="AL10" s="46">
        <f>データ!V6</f>
        <v>19807</v>
      </c>
      <c r="AM10" s="46"/>
      <c r="AN10" s="46"/>
      <c r="AO10" s="46"/>
      <c r="AP10" s="46"/>
      <c r="AQ10" s="46"/>
      <c r="AR10" s="46"/>
      <c r="AS10" s="46"/>
      <c r="AT10" s="45">
        <f>データ!W6</f>
        <v>5.22</v>
      </c>
      <c r="AU10" s="45"/>
      <c r="AV10" s="45"/>
      <c r="AW10" s="45"/>
      <c r="AX10" s="45"/>
      <c r="AY10" s="45"/>
      <c r="AZ10" s="45"/>
      <c r="BA10" s="45"/>
      <c r="BB10" s="45">
        <f>データ!X6</f>
        <v>3794.44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06fiofbp/8a+L2QyjhVeCauPyHdIYewmD6dwcU7rUHmaBMm/FZyFd//zVPVhJl1iBWuMb8KAmNG3NSfbYkzPSg==" saltValue="BlZUipLr6WqjMSoMzTSr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93017</v>
      </c>
      <c r="D6" s="19">
        <f t="shared" si="3"/>
        <v>46</v>
      </c>
      <c r="E6" s="19">
        <f t="shared" si="3"/>
        <v>17</v>
      </c>
      <c r="F6" s="19">
        <f t="shared" si="3"/>
        <v>1</v>
      </c>
      <c r="G6" s="19">
        <f t="shared" si="3"/>
        <v>0</v>
      </c>
      <c r="H6" s="19" t="str">
        <f t="shared" si="3"/>
        <v>栃木県　上三川町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69.459999999999994</v>
      </c>
      <c r="P6" s="20">
        <f t="shared" si="3"/>
        <v>63.68</v>
      </c>
      <c r="Q6" s="20">
        <f t="shared" si="3"/>
        <v>74.459999999999994</v>
      </c>
      <c r="R6" s="20">
        <f t="shared" si="3"/>
        <v>2200</v>
      </c>
      <c r="S6" s="20">
        <f t="shared" si="3"/>
        <v>31177</v>
      </c>
      <c r="T6" s="20">
        <f t="shared" si="3"/>
        <v>54.39</v>
      </c>
      <c r="U6" s="20">
        <f t="shared" si="3"/>
        <v>573.21</v>
      </c>
      <c r="V6" s="20">
        <f t="shared" si="3"/>
        <v>19807</v>
      </c>
      <c r="W6" s="20">
        <f t="shared" si="3"/>
        <v>5.22</v>
      </c>
      <c r="X6" s="20">
        <f t="shared" si="3"/>
        <v>3794.44</v>
      </c>
      <c r="Y6" s="21" t="str">
        <f>IF(Y7="",NA(),Y7)</f>
        <v>-</v>
      </c>
      <c r="Z6" s="21" t="str">
        <f t="shared" ref="Z6:AH6" si="4">IF(Z7="",NA(),Z7)</f>
        <v>-</v>
      </c>
      <c r="AA6" s="21">
        <f t="shared" si="4"/>
        <v>102.92</v>
      </c>
      <c r="AB6" s="21">
        <f t="shared" si="4"/>
        <v>104.2</v>
      </c>
      <c r="AC6" s="21">
        <f t="shared" si="4"/>
        <v>101.18</v>
      </c>
      <c r="AD6" s="21" t="str">
        <f t="shared" si="4"/>
        <v>-</v>
      </c>
      <c r="AE6" s="21" t="str">
        <f t="shared" si="4"/>
        <v>-</v>
      </c>
      <c r="AF6" s="21">
        <f t="shared" si="4"/>
        <v>106.81</v>
      </c>
      <c r="AG6" s="21">
        <f t="shared" si="4"/>
        <v>106.5</v>
      </c>
      <c r="AH6" s="21">
        <f t="shared" si="4"/>
        <v>106.22</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34.4</v>
      </c>
      <c r="AR6" s="21">
        <f t="shared" si="5"/>
        <v>18.36</v>
      </c>
      <c r="AS6" s="21">
        <f t="shared" si="5"/>
        <v>18.010000000000002</v>
      </c>
      <c r="AT6" s="20" t="str">
        <f>IF(AT7="","",IF(AT7="-","【-】","【"&amp;SUBSTITUTE(TEXT(AT7,"#,##0.00"),"-","△")&amp;"】"))</f>
        <v>【3.09】</v>
      </c>
      <c r="AU6" s="21" t="str">
        <f>IF(AU7="",NA(),AU7)</f>
        <v>-</v>
      </c>
      <c r="AV6" s="21" t="str">
        <f t="shared" ref="AV6:BD6" si="6">IF(AV7="",NA(),AV7)</f>
        <v>-</v>
      </c>
      <c r="AW6" s="21">
        <f t="shared" si="6"/>
        <v>26.47</v>
      </c>
      <c r="AX6" s="21">
        <f t="shared" si="6"/>
        <v>15.09</v>
      </c>
      <c r="AY6" s="21">
        <f t="shared" si="6"/>
        <v>12.6</v>
      </c>
      <c r="AZ6" s="21" t="str">
        <f t="shared" si="6"/>
        <v>-</v>
      </c>
      <c r="BA6" s="21" t="str">
        <f t="shared" si="6"/>
        <v>-</v>
      </c>
      <c r="BB6" s="21">
        <f t="shared" si="6"/>
        <v>68.17</v>
      </c>
      <c r="BC6" s="21">
        <f t="shared" si="6"/>
        <v>55.6</v>
      </c>
      <c r="BD6" s="21">
        <f t="shared" si="6"/>
        <v>59.4</v>
      </c>
      <c r="BE6" s="20" t="str">
        <f>IF(BE7="","",IF(BE7="-","【-】","【"&amp;SUBSTITUTE(TEXT(BE7,"#,##0.00"),"-","△")&amp;"】"))</f>
        <v>【71.39】</v>
      </c>
      <c r="BF6" s="21" t="str">
        <f>IF(BF7="",NA(),BF7)</f>
        <v>-</v>
      </c>
      <c r="BG6" s="21" t="str">
        <f t="shared" ref="BG6:BO6" si="7">IF(BG7="",NA(),BG7)</f>
        <v>-</v>
      </c>
      <c r="BH6" s="21">
        <f t="shared" si="7"/>
        <v>438.32</v>
      </c>
      <c r="BI6" s="21">
        <f t="shared" si="7"/>
        <v>1195.43</v>
      </c>
      <c r="BJ6" s="21">
        <f t="shared" si="7"/>
        <v>1119.23</v>
      </c>
      <c r="BK6" s="21" t="str">
        <f t="shared" si="7"/>
        <v>-</v>
      </c>
      <c r="BL6" s="21" t="str">
        <f t="shared" si="7"/>
        <v>-</v>
      </c>
      <c r="BM6" s="21">
        <f t="shared" si="7"/>
        <v>789.44</v>
      </c>
      <c r="BN6" s="21">
        <f t="shared" si="7"/>
        <v>789.08</v>
      </c>
      <c r="BO6" s="21">
        <f t="shared" si="7"/>
        <v>747.84</v>
      </c>
      <c r="BP6" s="20" t="str">
        <f>IF(BP7="","",IF(BP7="-","【-】","【"&amp;SUBSTITUTE(TEXT(BP7,"#,##0.00"),"-","△")&amp;"】"))</f>
        <v>【669.11】</v>
      </c>
      <c r="BQ6" s="21" t="str">
        <f>IF(BQ7="",NA(),BQ7)</f>
        <v>-</v>
      </c>
      <c r="BR6" s="21" t="str">
        <f t="shared" ref="BR6:BZ6" si="8">IF(BR7="",NA(),BR7)</f>
        <v>-</v>
      </c>
      <c r="BS6" s="21">
        <f t="shared" si="8"/>
        <v>72.87</v>
      </c>
      <c r="BT6" s="21">
        <f t="shared" si="8"/>
        <v>71.06</v>
      </c>
      <c r="BU6" s="21">
        <f t="shared" si="8"/>
        <v>73.77</v>
      </c>
      <c r="BV6" s="21" t="str">
        <f t="shared" si="8"/>
        <v>-</v>
      </c>
      <c r="BW6" s="21" t="str">
        <f t="shared" si="8"/>
        <v>-</v>
      </c>
      <c r="BX6" s="21">
        <f t="shared" si="8"/>
        <v>87.29</v>
      </c>
      <c r="BY6" s="21">
        <f t="shared" si="8"/>
        <v>88.25</v>
      </c>
      <c r="BZ6" s="21">
        <f t="shared" si="8"/>
        <v>90.17</v>
      </c>
      <c r="CA6" s="20" t="str">
        <f>IF(CA7="","",IF(CA7="-","【-】","【"&amp;SUBSTITUTE(TEXT(CA7,"#,##0.00"),"-","△")&amp;"】"))</f>
        <v>【99.73】</v>
      </c>
      <c r="CB6" s="21" t="str">
        <f>IF(CB7="",NA(),CB7)</f>
        <v>-</v>
      </c>
      <c r="CC6" s="21" t="str">
        <f t="shared" ref="CC6:CK6" si="9">IF(CC7="",NA(),CC7)</f>
        <v>-</v>
      </c>
      <c r="CD6" s="21">
        <f t="shared" si="9"/>
        <v>153.36000000000001</v>
      </c>
      <c r="CE6" s="21">
        <f t="shared" si="9"/>
        <v>155.16999999999999</v>
      </c>
      <c r="CF6" s="21">
        <f t="shared" si="9"/>
        <v>150.38</v>
      </c>
      <c r="CG6" s="21" t="str">
        <f t="shared" si="9"/>
        <v>-</v>
      </c>
      <c r="CH6" s="21" t="str">
        <f t="shared" si="9"/>
        <v>-</v>
      </c>
      <c r="CI6" s="21">
        <f t="shared" si="9"/>
        <v>176.67</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57.42</v>
      </c>
      <c r="CU6" s="21">
        <f t="shared" si="10"/>
        <v>56.72</v>
      </c>
      <c r="CV6" s="21">
        <f t="shared" si="10"/>
        <v>56.43</v>
      </c>
      <c r="CW6" s="20" t="str">
        <f>IF(CW7="","",IF(CW7="-","【-】","【"&amp;SUBSTITUTE(TEXT(CW7,"#,##0.00"),"-","△")&amp;"】"))</f>
        <v>【59.99】</v>
      </c>
      <c r="CX6" s="21" t="str">
        <f>IF(CX7="",NA(),CX7)</f>
        <v>-</v>
      </c>
      <c r="CY6" s="21" t="str">
        <f t="shared" ref="CY6:DG6" si="11">IF(CY7="",NA(),CY7)</f>
        <v>-</v>
      </c>
      <c r="CZ6" s="21">
        <f t="shared" si="11"/>
        <v>88.81</v>
      </c>
      <c r="DA6" s="21">
        <f t="shared" si="11"/>
        <v>88.81</v>
      </c>
      <c r="DB6" s="21">
        <f t="shared" si="11"/>
        <v>91.3</v>
      </c>
      <c r="DC6" s="21" t="str">
        <f t="shared" si="11"/>
        <v>-</v>
      </c>
      <c r="DD6" s="21" t="str">
        <f t="shared" si="11"/>
        <v>-</v>
      </c>
      <c r="DE6" s="21">
        <f t="shared" si="11"/>
        <v>90.42</v>
      </c>
      <c r="DF6" s="21">
        <f t="shared" si="11"/>
        <v>90.72</v>
      </c>
      <c r="DG6" s="21">
        <f t="shared" si="11"/>
        <v>91.07</v>
      </c>
      <c r="DH6" s="20" t="str">
        <f>IF(DH7="","",IF(DH7="-","【-】","【"&amp;SUBSTITUTE(TEXT(DH7,"#,##0.00"),"-","△")&amp;"】"))</f>
        <v>【95.72】</v>
      </c>
      <c r="DI6" s="21" t="str">
        <f>IF(DI7="",NA(),DI7)</f>
        <v>-</v>
      </c>
      <c r="DJ6" s="21" t="str">
        <f t="shared" ref="DJ6:DR6" si="12">IF(DJ7="",NA(),DJ7)</f>
        <v>-</v>
      </c>
      <c r="DK6" s="21">
        <f t="shared" si="12"/>
        <v>3.05</v>
      </c>
      <c r="DL6" s="21">
        <f t="shared" si="12"/>
        <v>6.08</v>
      </c>
      <c r="DM6" s="21">
        <f t="shared" si="12"/>
        <v>9.02</v>
      </c>
      <c r="DN6" s="21" t="str">
        <f t="shared" si="12"/>
        <v>-</v>
      </c>
      <c r="DO6" s="21" t="str">
        <f t="shared" si="12"/>
        <v>-</v>
      </c>
      <c r="DP6" s="21">
        <f t="shared" si="12"/>
        <v>29.23</v>
      </c>
      <c r="DQ6" s="21">
        <f t="shared" si="12"/>
        <v>20.78</v>
      </c>
      <c r="DR6" s="21">
        <f t="shared" si="12"/>
        <v>23.54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1.37</v>
      </c>
      <c r="EB6" s="21">
        <f t="shared" si="13"/>
        <v>1.34</v>
      </c>
      <c r="EC6" s="21">
        <f t="shared" si="13"/>
        <v>1.5</v>
      </c>
      <c r="ED6" s="20" t="str">
        <f>IF(ED7="","",IF(ED7="-","【-】","【"&amp;SUBSTITUTE(TEXT(ED7,"#,##0.00"),"-","△")&amp;"】"))</f>
        <v>【6.54】</v>
      </c>
      <c r="EE6" s="21" t="str">
        <f>IF(EE7="",NA(),EE7)</f>
        <v>-</v>
      </c>
      <c r="EF6" s="21" t="str">
        <f t="shared" ref="EF6:EN6" si="14">IF(EF7="",NA(),EF7)</f>
        <v>-</v>
      </c>
      <c r="EG6" s="20">
        <f t="shared" si="14"/>
        <v>0</v>
      </c>
      <c r="EH6" s="21">
        <f t="shared" si="14"/>
        <v>0.23</v>
      </c>
      <c r="EI6" s="20">
        <f t="shared" si="14"/>
        <v>0</v>
      </c>
      <c r="EJ6" s="21" t="str">
        <f t="shared" si="14"/>
        <v>-</v>
      </c>
      <c r="EK6" s="21" t="str">
        <f t="shared" si="14"/>
        <v>-</v>
      </c>
      <c r="EL6" s="21">
        <f t="shared" si="14"/>
        <v>0.17</v>
      </c>
      <c r="EM6" s="21">
        <f t="shared" si="14"/>
        <v>0.15</v>
      </c>
      <c r="EN6" s="21">
        <f t="shared" si="14"/>
        <v>0.15</v>
      </c>
      <c r="EO6" s="20" t="str">
        <f>IF(EO7="","",IF(EO7="-","【-】","【"&amp;SUBSTITUTE(TEXT(EO7,"#,##0.00"),"-","△")&amp;"】"))</f>
        <v>【0.24】</v>
      </c>
    </row>
    <row r="7" spans="1:148" s="22" customFormat="1" x14ac:dyDescent="0.2">
      <c r="A7" s="14"/>
      <c r="B7" s="23">
        <v>2021</v>
      </c>
      <c r="C7" s="23">
        <v>93017</v>
      </c>
      <c r="D7" s="23">
        <v>46</v>
      </c>
      <c r="E7" s="23">
        <v>17</v>
      </c>
      <c r="F7" s="23">
        <v>1</v>
      </c>
      <c r="G7" s="23">
        <v>0</v>
      </c>
      <c r="H7" s="23" t="s">
        <v>95</v>
      </c>
      <c r="I7" s="23" t="s">
        <v>96</v>
      </c>
      <c r="J7" s="23" t="s">
        <v>97</v>
      </c>
      <c r="K7" s="23" t="s">
        <v>98</v>
      </c>
      <c r="L7" s="23" t="s">
        <v>99</v>
      </c>
      <c r="M7" s="23" t="s">
        <v>100</v>
      </c>
      <c r="N7" s="24" t="s">
        <v>101</v>
      </c>
      <c r="O7" s="24">
        <v>69.459999999999994</v>
      </c>
      <c r="P7" s="24">
        <v>63.68</v>
      </c>
      <c r="Q7" s="24">
        <v>74.459999999999994</v>
      </c>
      <c r="R7" s="24">
        <v>2200</v>
      </c>
      <c r="S7" s="24">
        <v>31177</v>
      </c>
      <c r="T7" s="24">
        <v>54.39</v>
      </c>
      <c r="U7" s="24">
        <v>573.21</v>
      </c>
      <c r="V7" s="24">
        <v>19807</v>
      </c>
      <c r="W7" s="24">
        <v>5.22</v>
      </c>
      <c r="X7" s="24">
        <v>3794.44</v>
      </c>
      <c r="Y7" s="24" t="s">
        <v>101</v>
      </c>
      <c r="Z7" s="24" t="s">
        <v>101</v>
      </c>
      <c r="AA7" s="24">
        <v>102.92</v>
      </c>
      <c r="AB7" s="24">
        <v>104.2</v>
      </c>
      <c r="AC7" s="24">
        <v>101.18</v>
      </c>
      <c r="AD7" s="24" t="s">
        <v>101</v>
      </c>
      <c r="AE7" s="24" t="s">
        <v>101</v>
      </c>
      <c r="AF7" s="24">
        <v>106.81</v>
      </c>
      <c r="AG7" s="24">
        <v>106.5</v>
      </c>
      <c r="AH7" s="24">
        <v>106.22</v>
      </c>
      <c r="AI7" s="24">
        <v>107.02</v>
      </c>
      <c r="AJ7" s="24" t="s">
        <v>101</v>
      </c>
      <c r="AK7" s="24" t="s">
        <v>101</v>
      </c>
      <c r="AL7" s="24">
        <v>0</v>
      </c>
      <c r="AM7" s="24">
        <v>0</v>
      </c>
      <c r="AN7" s="24">
        <v>0</v>
      </c>
      <c r="AO7" s="24" t="s">
        <v>101</v>
      </c>
      <c r="AP7" s="24" t="s">
        <v>101</v>
      </c>
      <c r="AQ7" s="24">
        <v>34.4</v>
      </c>
      <c r="AR7" s="24">
        <v>18.36</v>
      </c>
      <c r="AS7" s="24">
        <v>18.010000000000002</v>
      </c>
      <c r="AT7" s="24">
        <v>3.09</v>
      </c>
      <c r="AU7" s="24" t="s">
        <v>101</v>
      </c>
      <c r="AV7" s="24" t="s">
        <v>101</v>
      </c>
      <c r="AW7" s="24">
        <v>26.47</v>
      </c>
      <c r="AX7" s="24">
        <v>15.09</v>
      </c>
      <c r="AY7" s="24">
        <v>12.6</v>
      </c>
      <c r="AZ7" s="24" t="s">
        <v>101</v>
      </c>
      <c r="BA7" s="24" t="s">
        <v>101</v>
      </c>
      <c r="BB7" s="24">
        <v>68.17</v>
      </c>
      <c r="BC7" s="24">
        <v>55.6</v>
      </c>
      <c r="BD7" s="24">
        <v>59.4</v>
      </c>
      <c r="BE7" s="24">
        <v>71.39</v>
      </c>
      <c r="BF7" s="24" t="s">
        <v>101</v>
      </c>
      <c r="BG7" s="24" t="s">
        <v>101</v>
      </c>
      <c r="BH7" s="24">
        <v>438.32</v>
      </c>
      <c r="BI7" s="24">
        <v>1195.43</v>
      </c>
      <c r="BJ7" s="24">
        <v>1119.23</v>
      </c>
      <c r="BK7" s="24" t="s">
        <v>101</v>
      </c>
      <c r="BL7" s="24" t="s">
        <v>101</v>
      </c>
      <c r="BM7" s="24">
        <v>789.44</v>
      </c>
      <c r="BN7" s="24">
        <v>789.08</v>
      </c>
      <c r="BO7" s="24">
        <v>747.84</v>
      </c>
      <c r="BP7" s="24">
        <v>669.11</v>
      </c>
      <c r="BQ7" s="24" t="s">
        <v>101</v>
      </c>
      <c r="BR7" s="24" t="s">
        <v>101</v>
      </c>
      <c r="BS7" s="24">
        <v>72.87</v>
      </c>
      <c r="BT7" s="24">
        <v>71.06</v>
      </c>
      <c r="BU7" s="24">
        <v>73.77</v>
      </c>
      <c r="BV7" s="24" t="s">
        <v>101</v>
      </c>
      <c r="BW7" s="24" t="s">
        <v>101</v>
      </c>
      <c r="BX7" s="24">
        <v>87.29</v>
      </c>
      <c r="BY7" s="24">
        <v>88.25</v>
      </c>
      <c r="BZ7" s="24">
        <v>90.17</v>
      </c>
      <c r="CA7" s="24">
        <v>99.73</v>
      </c>
      <c r="CB7" s="24" t="s">
        <v>101</v>
      </c>
      <c r="CC7" s="24" t="s">
        <v>101</v>
      </c>
      <c r="CD7" s="24">
        <v>153.36000000000001</v>
      </c>
      <c r="CE7" s="24">
        <v>155.16999999999999</v>
      </c>
      <c r="CF7" s="24">
        <v>150.38</v>
      </c>
      <c r="CG7" s="24" t="s">
        <v>101</v>
      </c>
      <c r="CH7" s="24" t="s">
        <v>101</v>
      </c>
      <c r="CI7" s="24">
        <v>176.67</v>
      </c>
      <c r="CJ7" s="24">
        <v>176.37</v>
      </c>
      <c r="CK7" s="24">
        <v>173.17</v>
      </c>
      <c r="CL7" s="24">
        <v>134.97999999999999</v>
      </c>
      <c r="CM7" s="24" t="s">
        <v>101</v>
      </c>
      <c r="CN7" s="24" t="s">
        <v>101</v>
      </c>
      <c r="CO7" s="24" t="s">
        <v>101</v>
      </c>
      <c r="CP7" s="24" t="s">
        <v>101</v>
      </c>
      <c r="CQ7" s="24" t="s">
        <v>101</v>
      </c>
      <c r="CR7" s="24" t="s">
        <v>101</v>
      </c>
      <c r="CS7" s="24" t="s">
        <v>101</v>
      </c>
      <c r="CT7" s="24">
        <v>57.42</v>
      </c>
      <c r="CU7" s="24">
        <v>56.72</v>
      </c>
      <c r="CV7" s="24">
        <v>56.43</v>
      </c>
      <c r="CW7" s="24">
        <v>59.99</v>
      </c>
      <c r="CX7" s="24" t="s">
        <v>101</v>
      </c>
      <c r="CY7" s="24" t="s">
        <v>101</v>
      </c>
      <c r="CZ7" s="24">
        <v>88.81</v>
      </c>
      <c r="DA7" s="24">
        <v>88.81</v>
      </c>
      <c r="DB7" s="24">
        <v>91.3</v>
      </c>
      <c r="DC7" s="24" t="s">
        <v>101</v>
      </c>
      <c r="DD7" s="24" t="s">
        <v>101</v>
      </c>
      <c r="DE7" s="24">
        <v>90.42</v>
      </c>
      <c r="DF7" s="24">
        <v>90.72</v>
      </c>
      <c r="DG7" s="24">
        <v>91.07</v>
      </c>
      <c r="DH7" s="24">
        <v>95.72</v>
      </c>
      <c r="DI7" s="24" t="s">
        <v>101</v>
      </c>
      <c r="DJ7" s="24" t="s">
        <v>101</v>
      </c>
      <c r="DK7" s="24">
        <v>3.05</v>
      </c>
      <c r="DL7" s="24">
        <v>6.08</v>
      </c>
      <c r="DM7" s="24">
        <v>9.02</v>
      </c>
      <c r="DN7" s="24" t="s">
        <v>101</v>
      </c>
      <c r="DO7" s="24" t="s">
        <v>101</v>
      </c>
      <c r="DP7" s="24">
        <v>29.23</v>
      </c>
      <c r="DQ7" s="24">
        <v>20.78</v>
      </c>
      <c r="DR7" s="24">
        <v>23.54</v>
      </c>
      <c r="DS7" s="24">
        <v>38.17</v>
      </c>
      <c r="DT7" s="24" t="s">
        <v>101</v>
      </c>
      <c r="DU7" s="24" t="s">
        <v>101</v>
      </c>
      <c r="DV7" s="24">
        <v>0</v>
      </c>
      <c r="DW7" s="24">
        <v>0</v>
      </c>
      <c r="DX7" s="24">
        <v>0</v>
      </c>
      <c r="DY7" s="24" t="s">
        <v>101</v>
      </c>
      <c r="DZ7" s="24" t="s">
        <v>101</v>
      </c>
      <c r="EA7" s="24">
        <v>1.37</v>
      </c>
      <c r="EB7" s="24">
        <v>1.34</v>
      </c>
      <c r="EC7" s="24">
        <v>1.5</v>
      </c>
      <c r="ED7" s="24">
        <v>6.54</v>
      </c>
      <c r="EE7" s="24" t="s">
        <v>101</v>
      </c>
      <c r="EF7" s="24" t="s">
        <v>101</v>
      </c>
      <c r="EG7" s="24">
        <v>0</v>
      </c>
      <c r="EH7" s="24">
        <v>0.23</v>
      </c>
      <c r="EI7" s="24">
        <v>0</v>
      </c>
      <c r="EJ7" s="24" t="s">
        <v>101</v>
      </c>
      <c r="EK7" s="24" t="s">
        <v>101</v>
      </c>
      <c r="EL7" s="24">
        <v>0.17</v>
      </c>
      <c r="EM7" s="24">
        <v>0.15</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2023-01-12T23:27:54Z</dcterms:created>
  <dcterms:modified xsi:type="dcterms:W3CDTF">2023-01-31T04:31:51Z</dcterms:modified>
  <cp:category/>
</cp:coreProperties>
</file>