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51C24BD8-35BF-443F-AE80-DD55CF7C4129}" xr6:coauthVersionLast="47" xr6:coauthVersionMax="47" xr10:uidLastSave="{00000000-0000-0000-0000-000000000000}"/>
  <workbookProtection workbookAlgorithmName="SHA-512" workbookHashValue="wWKs6uGJpiKQFAsj1yrZq2PPk033CR3qQHn/FNXNmYkJe5I6lFEUW1mRyUEYe28b9x1xLYkqss3nMQS4oyNMQg==" workbookSaltValue="4+mIakf7vbfka4lOMr7yOw=="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F85" i="4"/>
  <c r="I10"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<sst xmlns="http://schemas.openxmlformats.org/spreadsheetml/2006/main" count="236" uniqueCount="115">
  <si>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</si>
  <si>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</si>
  <si>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</si>
  <si>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</si>
  <si>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</si>
  <si>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</si>
  <si>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</si>
  <si>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</si>
  <si>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</si>
  <si>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</si>
  <si>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</si>
  <si>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</si>
  <si>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</si>
  <si>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</si>
  <si>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</si>
  <si>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</si>
  <si>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</si>
  <si>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</si>
  <si>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</si>
  <si>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</si>
  <si>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</si>
  <si>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</si>
  <si>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</si>
  <si>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</si>
  <si>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</si>
  <si>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</si>
  <si>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</si>
  <si>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</si>
  <si>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</si>
  <si>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</si>
  <si>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</si>
  <si>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</si>
  <si>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</si>
  <si>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</si>
  <si>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</si>
  <si>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</si>
  <si>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</si>
  <si>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</si>
  <si>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</si>
  <si>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</si>
  <si>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</si>
  <si>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</si>
  <si>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</si>
  <si>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</si>
  <si>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</si>
  <si>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</si>
  <si>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</si>
  <si>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</si>
  <si>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</si>
  <si>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</si>
  <si>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</si>
  <si>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</si>
  <si>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</si>
  <si>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</si>
  <si>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</si>
  <si>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</si>
  <si>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</si>
  <si>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</si>
  <si>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</si>
  <si>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</si>
  <si>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</si>
  <si>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</si>
  <si>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</si>
  <si>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</si>
  <si>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</si>
  <si>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</si>
  <si>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</si>
  <si>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</si>
  <si>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</si>
  <si>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</si>
  <si>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</si>
  <si>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</si>
  <si>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</si>
  <si>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</si>
  <si>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</si>
  <si>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</si>
  <si>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</si>
  <si>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</si>
  <si>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</si>
  <si>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</si>
  <si>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</si>
  <si>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</si>
  <si>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</si>
  <si>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</si>
  <si>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</si>
  <si>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</si>
  <si>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</si>
  <si>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</si>
  <si>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</si>
  <si>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</si>
  <si>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</si>
  <si>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</si>
  <si>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</si>
  <si>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</si>
  <si>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</si>
  <si>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</si>
  <si>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</si>
  <si>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</si>
  <si>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</si>
  <si>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</si>
  <si>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</si>
  <si>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</si>
  <si>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</si>
  <si>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</si>
  <si>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</si>
  <si>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</si>
  <si>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</si>
  <si>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</si>
  <si>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</si>
  <si>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</si>
  <si>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</si>
  <si>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</si>
  <si>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昭和６３年に供用開始をしてから３６年経過しているが、耐用年数を経過している施設はまだ無いため、改修が必要な状況ではないものの、老朽化対策として管渠のカメラ調査等を実施し、現況の管渠状況を確認することで、ストックマネジメントや経営戦略を踏まえた対策に取り組む。</t>
    <phoneticPr fontId="4"/>
  </si>
  <si>
    <t>　①経常収支比率は１００％を超えているが、③流動比率が類似団体平均を下回っているなど、一般会計からの補助金に依存している状況であることから、健全性を確保する上では、水洗化率の向上による収益の確保や、費用の削減及び有収率の向上が必要となってくる。
　⑤経費回収率は全国平均よりもかなり低く、類似団体平均値と比較しても低い水準であるが、令和６年１０月に下水道使用料を引き上げたことによる効果を、令和６年度決算において確認するとともに、④企業債残高対事業規模比率についても効果を確認する。また、使用料改定によるものだけでなく、削減できる経費について検討するなど経営改善を図り、⑤経費回収率や⑥汚水処理原価の向上を目指していく。
　⑧水洗化率については、類似団体平均と同程度の水準で推移している。今後も引き続き戸別訪問を実施するなど水洗化率の向上を目指していく。</t>
    <rPh sb="172" eb="173">
      <t>ガツ</t>
    </rPh>
    <rPh sb="191" eb="193">
      <t>コウカ</t>
    </rPh>
    <rPh sb="195" eb="197">
      <t>レイワ</t>
    </rPh>
    <rPh sb="198" eb="200">
      <t>ネンド</t>
    </rPh>
    <rPh sb="200" eb="202">
      <t>ケッサン</t>
    </rPh>
    <rPh sb="206" eb="208">
      <t>カクニン</t>
    </rPh>
    <rPh sb="233" eb="235">
      <t>コウカ</t>
    </rPh>
    <rPh sb="236" eb="238">
      <t>カクニン</t>
    </rPh>
    <rPh sb="337" eb="339">
      <t>スイイ</t>
    </rPh>
    <phoneticPr fontId="4"/>
  </si>
  <si>
    <t>　下水道事業は生活に密着した事業であるため、持続可能な下水道実現に向けて有収率、水洗化率等の向上を図るとともに、経営戦略やストックマネジメント手法を踏まえた適正な施設の更新・維持管理等を図っていく必要がある。
　また、平成３１年４月１日より公営企業会計を適用したことに伴い、経営・資産等の状況の正確な把握、弾力的な経営等を実現し、経営基盤の強化や財政マネジメントの向上等にさらに的確に取り組んでいくことができ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</si>
</sst>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0.23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E2-40B6-BDEF-3A00FC14A7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50E2-40B6-BDEF-3A00FC14A7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FA-4DF7-A4F0-D7C3F3A5F8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36FA-4DF7-A4F0-D7C3F3A5F8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88.81</c:v>
                </c:pt>
                <c:pt idx="1">
                  <c:v>88.81</c:v>
                </c:pt>
                <c:pt idx="2">
                  <c:v>91.3</c:v>
                </c:pt>
                <c:pt idx="3">
                  <c:v>91.94</c:v>
                </c:pt>
                <c:pt idx="4">
                  <c:v>91.06</c:v>
                </c:pt>
              </c:numCache>
            </c:numRef>
          </c:val>
          <c:extLst>
            <c:ext xmlns:c16="http://schemas.microsoft.com/office/drawing/2014/chart" uri="{C3380CC4-5D6E-409C-BE32-E72D297353CC}">
              <c16:uniqueId val="{00000000-A2D7-42D2-98F4-90993D5FC1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A2D7-42D2-98F4-90993D5FC1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102.92</c:v>
                </c:pt>
                <c:pt idx="1">
                  <c:v>104.2</c:v>
                </c:pt>
                <c:pt idx="2">
                  <c:v>101.18</c:v>
                </c:pt>
                <c:pt idx="3">
                  <c:v>102.36</c:v>
                </c:pt>
                <c:pt idx="4">
                  <c:v>104.55</c:v>
                </c:pt>
              </c:numCache>
            </c:numRef>
          </c:val>
          <c:extLst>
            <c:ext xmlns:c16="http://schemas.microsoft.com/office/drawing/2014/chart" uri="{C3380CC4-5D6E-409C-BE32-E72D297353CC}">
              <c16:uniqueId val="{00000000-22AC-40E2-9410-1EBE165E9B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22AC-40E2-9410-1EBE165E9B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3.05</c:v>
                </c:pt>
                <c:pt idx="1">
                  <c:v>6.08</c:v>
                </c:pt>
                <c:pt idx="2">
                  <c:v>9.02</c:v>
                </c:pt>
                <c:pt idx="3">
                  <c:v>11.87</c:v>
                </c:pt>
                <c:pt idx="4">
                  <c:v>14.67</c:v>
                </c:pt>
              </c:numCache>
            </c:numRef>
          </c:val>
          <c:extLst>
            <c:ext xmlns:c16="http://schemas.microsoft.com/office/drawing/2014/chart" uri="{C3380CC4-5D6E-409C-BE32-E72D297353CC}">
              <c16:uniqueId val="{00000000-8BED-459C-B1D4-A9DC60C713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8BED-459C-B1D4-A9DC60C713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F0-4BDF-8D48-7AB88ACFD6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0AF0-4BDF-8D48-7AB88ACFD6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72-4967-89B4-A0C2E1EFE1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3072-4967-89B4-A0C2E1EFE1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26.47</c:v>
                </c:pt>
                <c:pt idx="1">
                  <c:v>15.09</c:v>
                </c:pt>
                <c:pt idx="2">
                  <c:v>12.6</c:v>
                </c:pt>
                <c:pt idx="3">
                  <c:v>38.020000000000003</c:v>
                </c:pt>
                <c:pt idx="4">
                  <c:v>51.2</c:v>
                </c:pt>
              </c:numCache>
            </c:numRef>
          </c:val>
          <c:extLst>
            <c:ext xmlns:c16="http://schemas.microsoft.com/office/drawing/2014/chart" uri="{C3380CC4-5D6E-409C-BE32-E72D297353CC}">
              <c16:uniqueId val="{00000000-10B1-44AD-934A-FAE0FD653E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10B1-44AD-934A-FAE0FD653E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438.32</c:v>
                </c:pt>
                <c:pt idx="1">
                  <c:v>1195.43</c:v>
                </c:pt>
                <c:pt idx="2">
                  <c:v>1119.23</c:v>
                </c:pt>
                <c:pt idx="3">
                  <c:v>1121.3499999999999</c:v>
                </c:pt>
                <c:pt idx="4">
                  <c:v>854.62</c:v>
                </c:pt>
              </c:numCache>
            </c:numRef>
          </c:val>
          <c:extLst>
            <c:ext xmlns:c16="http://schemas.microsoft.com/office/drawing/2014/chart" uri="{C3380CC4-5D6E-409C-BE32-E72D297353CC}">
              <c16:uniqueId val="{00000000-B2F8-4D9C-A876-9FAB89911A1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B2F8-4D9C-A876-9FAB89911A1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72.87</c:v>
                </c:pt>
                <c:pt idx="1">
                  <c:v>71.06</c:v>
                </c:pt>
                <c:pt idx="2">
                  <c:v>73.77</c:v>
                </c:pt>
                <c:pt idx="3">
                  <c:v>74.239999999999995</c:v>
                </c:pt>
                <c:pt idx="4">
                  <c:v>74.38</c:v>
                </c:pt>
              </c:numCache>
            </c:numRef>
          </c:val>
          <c:extLst>
            <c:ext xmlns:c16="http://schemas.microsoft.com/office/drawing/2014/chart" uri="{C3380CC4-5D6E-409C-BE32-E72D297353CC}">
              <c16:uniqueId val="{00000000-C2B5-4AB3-A0DE-9CE12786D3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C2B5-4AB3-A0DE-9CE12786D3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153.36000000000001</c:v>
                </c:pt>
                <c:pt idx="1">
                  <c:v>155.16999999999999</c:v>
                </c:pt>
                <c:pt idx="2">
                  <c:v>150.38</c:v>
                </c:pt>
                <c:pt idx="3">
                  <c:v>150.31</c:v>
                </c:pt>
                <c:pt idx="4">
                  <c:v>150.51</c:v>
                </c:pt>
              </c:numCache>
            </c:numRef>
          </c:val>
          <c:extLst>
            <c:ext xmlns:c16="http://schemas.microsoft.com/office/drawing/2014/chart" uri="{C3380CC4-5D6E-409C-BE32-E72D297353CC}">
              <c16:uniqueId val="{00000000-906E-4A76-8645-FB40413B04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906E-4A76-8645-FB40413B04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上三川町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31012</v>
      </c>
      <c r="AM8" s="41"/>
      <c r="AN8" s="41"/>
      <c r="AO8" s="41"/>
      <c r="AP8" s="41"/>
      <c r="AQ8" s="41"/>
      <c r="AR8" s="41"/>
      <c r="AS8" s="41"/>
      <c r="AT8" s="34">
        <f>データ!T6</f>
        <v>54.39</v>
      </c>
      <c r="AU8" s="34"/>
      <c r="AV8" s="34"/>
      <c r="AW8" s="34"/>
      <c r="AX8" s="34"/>
      <c r="AY8" s="34"/>
      <c r="AZ8" s="34"/>
      <c r="BA8" s="34"/>
      <c r="BB8" s="34">
        <f>データ!U6</f>
        <v>570.17999999999995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71.7</v>
      </c>
      <c r="J10" s="34"/>
      <c r="K10" s="34"/>
      <c r="L10" s="34"/>
      <c r="M10" s="34"/>
      <c r="N10" s="34"/>
      <c r="O10" s="34"/>
      <c r="P10" s="34">
        <f>データ!P6</f>
        <v>64.27</v>
      </c>
      <c r="Q10" s="34"/>
      <c r="R10" s="34"/>
      <c r="S10" s="34"/>
      <c r="T10" s="34"/>
      <c r="U10" s="34"/>
      <c r="V10" s="34"/>
      <c r="W10" s="34">
        <f>データ!Q6</f>
        <v>74.099999999999994</v>
      </c>
      <c r="X10" s="34"/>
      <c r="Y10" s="34"/>
      <c r="Z10" s="34"/>
      <c r="AA10" s="34"/>
      <c r="AB10" s="34"/>
      <c r="AC10" s="34"/>
      <c r="AD10" s="41">
        <f>データ!R6</f>
        <v>2200</v>
      </c>
      <c r="AE10" s="41"/>
      <c r="AF10" s="41"/>
      <c r="AG10" s="41"/>
      <c r="AH10" s="41"/>
      <c r="AI10" s="41"/>
      <c r="AJ10" s="41"/>
      <c r="AK10" s="2"/>
      <c r="AL10" s="41">
        <f>データ!V6</f>
        <v>19884</v>
      </c>
      <c r="AM10" s="41"/>
      <c r="AN10" s="41"/>
      <c r="AO10" s="41"/>
      <c r="AP10" s="41"/>
      <c r="AQ10" s="41"/>
      <c r="AR10" s="41"/>
      <c r="AS10" s="41"/>
      <c r="AT10" s="34">
        <f>データ!W6</f>
        <v>5.22</v>
      </c>
      <c r="AU10" s="34"/>
      <c r="AV10" s="34"/>
      <c r="AW10" s="34"/>
      <c r="AX10" s="34"/>
      <c r="AY10" s="34"/>
      <c r="AZ10" s="34"/>
      <c r="BA10" s="34"/>
      <c r="BB10" s="34">
        <f>データ!X6</f>
        <v>3809.2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uWjEcKcVFZKyWix83prOJTXFtzE3Yj2vBSLT8+wKfcla2cHtGLDNGRsCAze1VJx1iffS3gufaxc2ksNevaDQw==" saltValue="nKD7avkKRSfJ+8hPKZF7O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93017</v>
      </c>
      <c r="D6" s="19">
        <f t="shared" si="3"/>
        <v>46</v>
      </c>
      <c r="E6" s="19">
        <f t="shared" si="3"/>
        <v>17</v>
      </c>
      <c r="F6" s="19">
        <f t="shared" si="3"/>
        <v>1</v>
      </c>
      <c r="G6" s="19">
        <f t="shared" si="3"/>
        <v>0</v>
      </c>
      <c r="H6" s="19" t="str">
        <f t="shared" si="3"/>
        <v>栃木県　上三川町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71.7</v>
      </c>
      <c r="P6" s="20">
        <f t="shared" si="3"/>
        <v>64.27</v>
      </c>
      <c r="Q6" s="20">
        <f t="shared" si="3"/>
        <v>74.099999999999994</v>
      </c>
      <c r="R6" s="20">
        <f t="shared" si="3"/>
        <v>2200</v>
      </c>
      <c r="S6" s="20">
        <f t="shared" si="3"/>
        <v>31012</v>
      </c>
      <c r="T6" s="20">
        <f t="shared" si="3"/>
        <v>54.39</v>
      </c>
      <c r="U6" s="20">
        <f t="shared" si="3"/>
        <v>570.17999999999995</v>
      </c>
      <c r="V6" s="20">
        <f t="shared" si="3"/>
        <v>19884</v>
      </c>
      <c r="W6" s="20">
        <f t="shared" si="3"/>
        <v>5.22</v>
      </c>
      <c r="X6" s="20">
        <f t="shared" si="3"/>
        <v>3809.2</v>
      </c>
      <c r="Y6" s="21">
        <f>IF(Y7="",NA(),Y7)</f>
        <v>102.92</v>
      </c>
      <c r="Z6" s="21">
        <f t="shared" ref="Z6:AH6" si="4">IF(Z7="",NA(),Z7)</f>
        <v>104.2</v>
      </c>
      <c r="AA6" s="21">
        <f t="shared" si="4"/>
        <v>101.18</v>
      </c>
      <c r="AB6" s="21">
        <f t="shared" si="4"/>
        <v>102.36</v>
      </c>
      <c r="AC6" s="21">
        <f t="shared" si="4"/>
        <v>104.55</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26.47</v>
      </c>
      <c r="AV6" s="21">
        <f t="shared" ref="AV6:BD6" si="6">IF(AV7="",NA(),AV7)</f>
        <v>15.09</v>
      </c>
      <c r="AW6" s="21">
        <f t="shared" si="6"/>
        <v>12.6</v>
      </c>
      <c r="AX6" s="21">
        <f t="shared" si="6"/>
        <v>38.020000000000003</v>
      </c>
      <c r="AY6" s="21">
        <f t="shared" si="6"/>
        <v>51.2</v>
      </c>
      <c r="AZ6" s="21">
        <f t="shared" si="6"/>
        <v>68.17</v>
      </c>
      <c r="BA6" s="21">
        <f t="shared" si="6"/>
        <v>55.6</v>
      </c>
      <c r="BB6" s="21">
        <f t="shared" si="6"/>
        <v>59.4</v>
      </c>
      <c r="BC6" s="21">
        <f t="shared" si="6"/>
        <v>68.27</v>
      </c>
      <c r="BD6" s="21">
        <f t="shared" si="6"/>
        <v>74.790000000000006</v>
      </c>
      <c r="BE6" s="20" t="str">
        <f>IF(BE7="","",IF(BE7="-","【-】","【"&amp;SUBSTITUTE(TEXT(BE7,"#,##0.00"),"-","△")&amp;"】"))</f>
        <v>【78.43】</v>
      </c>
      <c r="BF6" s="21">
        <f>IF(BF7="",NA(),BF7)</f>
        <v>438.32</v>
      </c>
      <c r="BG6" s="21">
        <f t="shared" ref="BG6:BO6" si="7">IF(BG7="",NA(),BG7)</f>
        <v>1195.43</v>
      </c>
      <c r="BH6" s="21">
        <f t="shared" si="7"/>
        <v>1119.23</v>
      </c>
      <c r="BI6" s="21">
        <f t="shared" si="7"/>
        <v>1121.3499999999999</v>
      </c>
      <c r="BJ6" s="21">
        <f t="shared" si="7"/>
        <v>854.62</v>
      </c>
      <c r="BK6" s="21">
        <f t="shared" si="7"/>
        <v>789.44</v>
      </c>
      <c r="BL6" s="21">
        <f t="shared" si="7"/>
        <v>789.08</v>
      </c>
      <c r="BM6" s="21">
        <f t="shared" si="7"/>
        <v>747.84</v>
      </c>
      <c r="BN6" s="21">
        <f t="shared" si="7"/>
        <v>804.98</v>
      </c>
      <c r="BO6" s="21">
        <f t="shared" si="7"/>
        <v>767.56</v>
      </c>
      <c r="BP6" s="20" t="str">
        <f>IF(BP7="","",IF(BP7="-","【-】","【"&amp;SUBSTITUTE(TEXT(BP7,"#,##0.00"),"-","△")&amp;"】"))</f>
        <v>【630.82】</v>
      </c>
      <c r="BQ6" s="21">
        <f>IF(BQ7="",NA(),BQ7)</f>
        <v>72.87</v>
      </c>
      <c r="BR6" s="21">
        <f t="shared" ref="BR6:BZ6" si="8">IF(BR7="",NA(),BR7)</f>
        <v>71.06</v>
      </c>
      <c r="BS6" s="21">
        <f t="shared" si="8"/>
        <v>73.77</v>
      </c>
      <c r="BT6" s="21">
        <f t="shared" si="8"/>
        <v>74.239999999999995</v>
      </c>
      <c r="BU6" s="21">
        <f t="shared" si="8"/>
        <v>74.38</v>
      </c>
      <c r="BV6" s="21">
        <f t="shared" si="8"/>
        <v>87.29</v>
      </c>
      <c r="BW6" s="21">
        <f t="shared" si="8"/>
        <v>88.25</v>
      </c>
      <c r="BX6" s="21">
        <f t="shared" si="8"/>
        <v>90.17</v>
      </c>
      <c r="BY6" s="21">
        <f t="shared" si="8"/>
        <v>88.71</v>
      </c>
      <c r="BZ6" s="21">
        <f t="shared" si="8"/>
        <v>90.23</v>
      </c>
      <c r="CA6" s="20" t="str">
        <f>IF(CA7="","",IF(CA7="-","【-】","【"&amp;SUBSTITUTE(TEXT(CA7,"#,##0.00"),"-","△")&amp;"】"))</f>
        <v>【97.81】</v>
      </c>
      <c r="CB6" s="21">
        <f>IF(CB7="",NA(),CB7)</f>
        <v>153.36000000000001</v>
      </c>
      <c r="CC6" s="21">
        <f t="shared" ref="CC6:CK6" si="9">IF(CC7="",NA(),CC7)</f>
        <v>155.16999999999999</v>
      </c>
      <c r="CD6" s="21">
        <f t="shared" si="9"/>
        <v>150.38</v>
      </c>
      <c r="CE6" s="21">
        <f t="shared" si="9"/>
        <v>150.31</v>
      </c>
      <c r="CF6" s="21">
        <f t="shared" si="9"/>
        <v>150.51</v>
      </c>
      <c r="CG6" s="21">
        <f t="shared" si="9"/>
        <v>176.67</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57.42</v>
      </c>
      <c r="CS6" s="21">
        <f t="shared" si="10"/>
        <v>56.72</v>
      </c>
      <c r="CT6" s="21">
        <f t="shared" si="10"/>
        <v>56.43</v>
      </c>
      <c r="CU6" s="21">
        <f t="shared" si="10"/>
        <v>55.82</v>
      </c>
      <c r="CV6" s="21">
        <f t="shared" si="10"/>
        <v>56.51</v>
      </c>
      <c r="CW6" s="20" t="str">
        <f>IF(CW7="","",IF(CW7="-","【-】","【"&amp;SUBSTITUTE(TEXT(CW7,"#,##0.00"),"-","△")&amp;"】"))</f>
        <v>【58.94】</v>
      </c>
      <c r="CX6" s="21">
        <f>IF(CX7="",NA(),CX7)</f>
        <v>88.81</v>
      </c>
      <c r="CY6" s="21">
        <f t="shared" ref="CY6:DG6" si="11">IF(CY7="",NA(),CY7)</f>
        <v>88.81</v>
      </c>
      <c r="CZ6" s="21">
        <f t="shared" si="11"/>
        <v>91.3</v>
      </c>
      <c r="DA6" s="21">
        <f t="shared" si="11"/>
        <v>91.94</v>
      </c>
      <c r="DB6" s="21">
        <f t="shared" si="11"/>
        <v>91.06</v>
      </c>
      <c r="DC6" s="21">
        <f t="shared" si="11"/>
        <v>90.42</v>
      </c>
      <c r="DD6" s="21">
        <f t="shared" si="11"/>
        <v>90.72</v>
      </c>
      <c r="DE6" s="21">
        <f t="shared" si="11"/>
        <v>91.07</v>
      </c>
      <c r="DF6" s="21">
        <f t="shared" si="11"/>
        <v>90.67</v>
      </c>
      <c r="DG6" s="21">
        <f t="shared" si="11"/>
        <v>90.62</v>
      </c>
      <c r="DH6" s="20" t="str">
        <f>IF(DH7="","",IF(DH7="-","【-】","【"&amp;SUBSTITUTE(TEXT(DH7,"#,##0.00"),"-","△")&amp;"】"))</f>
        <v>【95.91】</v>
      </c>
      <c r="DI6" s="21">
        <f>IF(DI7="",NA(),DI7)</f>
        <v>3.05</v>
      </c>
      <c r="DJ6" s="21">
        <f t="shared" ref="DJ6:DR6" si="12">IF(DJ7="",NA(),DJ7)</f>
        <v>6.08</v>
      </c>
      <c r="DK6" s="21">
        <f t="shared" si="12"/>
        <v>9.02</v>
      </c>
      <c r="DL6" s="21">
        <f t="shared" si="12"/>
        <v>11.87</v>
      </c>
      <c r="DM6" s="21">
        <f t="shared" si="12"/>
        <v>14.67</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0">
        <f>IF(EE7="",NA(),EE7)</f>
        <v>0</v>
      </c>
      <c r="EF6" s="21">
        <f t="shared" ref="EF6:EN6" si="14">IF(EF7="",NA(),EF7)</f>
        <v>0.23</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93017</v>
      </c>
      <c r="D7" s="23">
        <v>46</v>
      </c>
      <c r="E7" s="23">
        <v>17</v>
      </c>
      <c r="F7" s="23">
        <v>1</v>
      </c>
      <c r="G7" s="23">
        <v>0</v>
      </c>
      <c r="H7" s="23" t="s">
        <v>96</v>
      </c>
      <c r="I7" s="23" t="s">
        <v>97</v>
      </c>
      <c r="J7" s="23" t="s">
        <v>98</v>
      </c>
      <c r="K7" s="23" t="s">
        <v>99</v>
      </c>
      <c r="L7" s="23" t="s">
        <v>100</v>
      </c>
      <c r="M7" s="23" t="s">
        <v>101</v>
      </c>
      <c r="N7" s="24" t="s">
        <v>102</v>
      </c>
      <c r="O7" s="24">
        <v>71.7</v>
      </c>
      <c r="P7" s="24">
        <v>64.27</v>
      </c>
      <c r="Q7" s="24">
        <v>74.099999999999994</v>
      </c>
      <c r="R7" s="24">
        <v>2200</v>
      </c>
      <c r="S7" s="24">
        <v>31012</v>
      </c>
      <c r="T7" s="24">
        <v>54.39</v>
      </c>
      <c r="U7" s="24">
        <v>570.17999999999995</v>
      </c>
      <c r="V7" s="24">
        <v>19884</v>
      </c>
      <c r="W7" s="24">
        <v>5.22</v>
      </c>
      <c r="X7" s="24">
        <v>3809.2</v>
      </c>
      <c r="Y7" s="24">
        <v>102.92</v>
      </c>
      <c r="Z7" s="24">
        <v>104.2</v>
      </c>
      <c r="AA7" s="24">
        <v>101.18</v>
      </c>
      <c r="AB7" s="24">
        <v>102.36</v>
      </c>
      <c r="AC7" s="24">
        <v>104.55</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26.47</v>
      </c>
      <c r="AV7" s="24">
        <v>15.09</v>
      </c>
      <c r="AW7" s="24">
        <v>12.6</v>
      </c>
      <c r="AX7" s="24">
        <v>38.020000000000003</v>
      </c>
      <c r="AY7" s="24">
        <v>51.2</v>
      </c>
      <c r="AZ7" s="24">
        <v>68.17</v>
      </c>
      <c r="BA7" s="24">
        <v>55.6</v>
      </c>
      <c r="BB7" s="24">
        <v>59.4</v>
      </c>
      <c r="BC7" s="24">
        <v>68.27</v>
      </c>
      <c r="BD7" s="24">
        <v>74.790000000000006</v>
      </c>
      <c r="BE7" s="24">
        <v>78.430000000000007</v>
      </c>
      <c r="BF7" s="24">
        <v>438.32</v>
      </c>
      <c r="BG7" s="24">
        <v>1195.43</v>
      </c>
      <c r="BH7" s="24">
        <v>1119.23</v>
      </c>
      <c r="BI7" s="24">
        <v>1121.3499999999999</v>
      </c>
      <c r="BJ7" s="24">
        <v>854.62</v>
      </c>
      <c r="BK7" s="24">
        <v>789.44</v>
      </c>
      <c r="BL7" s="24">
        <v>789.08</v>
      </c>
      <c r="BM7" s="24">
        <v>747.84</v>
      </c>
      <c r="BN7" s="24">
        <v>804.98</v>
      </c>
      <c r="BO7" s="24">
        <v>767.56</v>
      </c>
      <c r="BP7" s="24">
        <v>630.82000000000005</v>
      </c>
      <c r="BQ7" s="24">
        <v>72.87</v>
      </c>
      <c r="BR7" s="24">
        <v>71.06</v>
      </c>
      <c r="BS7" s="24">
        <v>73.77</v>
      </c>
      <c r="BT7" s="24">
        <v>74.239999999999995</v>
      </c>
      <c r="BU7" s="24">
        <v>74.38</v>
      </c>
      <c r="BV7" s="24">
        <v>87.29</v>
      </c>
      <c r="BW7" s="24">
        <v>88.25</v>
      </c>
      <c r="BX7" s="24">
        <v>90.17</v>
      </c>
      <c r="BY7" s="24">
        <v>88.71</v>
      </c>
      <c r="BZ7" s="24">
        <v>90.23</v>
      </c>
      <c r="CA7" s="24">
        <v>97.81</v>
      </c>
      <c r="CB7" s="24">
        <v>153.36000000000001</v>
      </c>
      <c r="CC7" s="24">
        <v>155.16999999999999</v>
      </c>
      <c r="CD7" s="24">
        <v>150.38</v>
      </c>
      <c r="CE7" s="24">
        <v>150.31</v>
      </c>
      <c r="CF7" s="24">
        <v>150.51</v>
      </c>
      <c r="CG7" s="24">
        <v>176.67</v>
      </c>
      <c r="CH7" s="24">
        <v>176.37</v>
      </c>
      <c r="CI7" s="24">
        <v>173.17</v>
      </c>
      <c r="CJ7" s="24">
        <v>174.8</v>
      </c>
      <c r="CK7" s="24">
        <v>170.2</v>
      </c>
      <c r="CL7" s="24">
        <v>138.75</v>
      </c>
      <c r="CM7" s="24" t="s">
        <v>102</v>
      </c>
      <c r="CN7" s="24" t="s">
        <v>102</v>
      </c>
      <c r="CO7" s="24" t="s">
        <v>102</v>
      </c>
      <c r="CP7" s="24" t="s">
        <v>102</v>
      </c>
      <c r="CQ7" s="24" t="s">
        <v>102</v>
      </c>
      <c r="CR7" s="24">
        <v>57.42</v>
      </c>
      <c r="CS7" s="24">
        <v>56.72</v>
      </c>
      <c r="CT7" s="24">
        <v>56.43</v>
      </c>
      <c r="CU7" s="24">
        <v>55.82</v>
      </c>
      <c r="CV7" s="24">
        <v>56.51</v>
      </c>
      <c r="CW7" s="24">
        <v>58.94</v>
      </c>
      <c r="CX7" s="24">
        <v>88.81</v>
      </c>
      <c r="CY7" s="24">
        <v>88.81</v>
      </c>
      <c r="CZ7" s="24">
        <v>91.3</v>
      </c>
      <c r="DA7" s="24">
        <v>91.94</v>
      </c>
      <c r="DB7" s="24">
        <v>91.06</v>
      </c>
      <c r="DC7" s="24">
        <v>90.42</v>
      </c>
      <c r="DD7" s="24">
        <v>90.72</v>
      </c>
      <c r="DE7" s="24">
        <v>91.07</v>
      </c>
      <c r="DF7" s="24">
        <v>90.67</v>
      </c>
      <c r="DG7" s="24">
        <v>90.62</v>
      </c>
      <c r="DH7" s="24">
        <v>95.91</v>
      </c>
      <c r="DI7" s="24">
        <v>3.05</v>
      </c>
      <c r="DJ7" s="24">
        <v>6.08</v>
      </c>
      <c r="DK7" s="24">
        <v>9.02</v>
      </c>
      <c r="DL7" s="24">
        <v>11.87</v>
      </c>
      <c r="DM7" s="24">
        <v>14.67</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v>
      </c>
      <c r="EF7" s="24">
        <v>0.23</v>
      </c>
      <c r="EG7" s="24">
        <v>0</v>
      </c>
      <c r="EH7" s="24">
        <v>0</v>
      </c>
      <c r="EI7" s="24">
        <v>0</v>
      </c>
      <c r="EJ7" s="24">
        <v>0.17</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2025-01-28T05:25:25Z</cp:lastPrinted>
  <dcterms:created xsi:type="dcterms:W3CDTF">2025-01-24T06:59:22Z</dcterms:created>
  <dcterms:modified xsi:type="dcterms:W3CDTF">2025-02-28T11:12:24Z</dcterms:modified>
  <cp:category/>
</cp:coreProperties>
</file>