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RM4Y9Xww+p62feyCQuQGYP8c6ANZHs9h2Oxhb28bO5raAa9oRoPiN1A3SC0j62xYknIB7oW5K4476oBOHKvqKA==" workbookSaltValue="etaRg4ONRpXfPKtoHr0o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<sst xmlns="http://schemas.openxmlformats.org/spreadsheetml/2006/main" count="237" uniqueCount="118">
  <si>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</si>
  <si>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</si>
  <si>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</si>
  <si>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</si>
  <si>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</si>
  <si>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</si>
  <si>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</si>
  <si>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</si>
  <si>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</si>
  <si>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</si>
  <si>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</si>
  <si>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</si>
  <si>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</si>
  <si>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</si>
  <si>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</si>
  <si>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</si>
  <si>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</si>
  <si>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</si>
  <si>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</si>
  <si>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</si>
  <si>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</si>
  <si>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</si>
  <si>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</si>
  <si>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</si>
  <si>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</si>
  <si>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</si>
  <si>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</si>
  <si>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</si>
  <si>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</si>
  <si>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</si>
  <si>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</si>
  <si>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</si>
  <si>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</si>
  <si>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</si>
  <si>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</si>
  <si>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</si>
  <si>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</si>
  <si>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</si>
  <si>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</si>
  <si>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</si>
  <si>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</si>
  <si>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</si>
  <si>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</si>
  <si>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</si>
  <si>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</si>
  <si>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</si>
  <si>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</si>
  <si>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</si>
  <si>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</si>
  <si>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</si>
  <si>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</si>
  <si>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</si>
  <si>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</si>
  <si>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</si>
  <si>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</si>
  <si>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</si>
  <si>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</si>
  <si>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</si>
  <si>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</si>
  <si>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</si>
  <si>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</si>
  <si>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</si>
  <si>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</si>
  <si>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</si>
  <si>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</si>
  <si>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</si>
  <si>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</si>
  <si>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</si>
  <si>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</si>
  <si>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</si>
  <si>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</si>
  <si>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</si>
  <si>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</si>
  <si>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</si>
  <si>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</si>
  <si>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</si>
  <si>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</si>
  <si>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</si>
  <si>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</si>
  <si>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</si>
  <si>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</si>
  <si>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</si>
  <si>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</si>
  <si>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</si>
  <si>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</si>
  <si>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</si>
  <si>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</si>
  <si>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</si>
  <si>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</si>
  <si>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</si>
  <si>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</si>
  <si>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</si>
  <si>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</si>
  <si>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</si>
  <si>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</si>
  <si>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</si>
  <si>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</si>
  <si>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</si>
  <si>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</si>
  <si>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</si>
  <si>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</si>
  <si>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</si>
  <si>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</si>
  <si>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</si>
  <si>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</si>
  <si>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</si>
  <si>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</si>
  <si>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</si>
  <si>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</si>
  <si>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</si>
  <si>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</si>
  <si>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</si>
  <si>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</si>
  <si>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</si>
  <si>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</si>
  <si>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平成１４年に供用開始をしてから１８年経過して
いるが、耐用年数を経過している施設はまだ無いた
め、改修が必要な状況ではない。
　そのため、現在は老朽化対策等を実施していない
が、今後は排水処理施設の機能診断を実施すると共に経営戦略を踏まえて、計画的に対策に取り組んでいく必要がある。</t>
    <rPh sb="105" eb="107">
      <t>ジッシ</t>
    </rPh>
    <phoneticPr fontId="4"/>
  </si>
  <si>
    <t>　経営の健全性・効率性については、類似団体平均
値と比較して概ね良好な数値を示しているが、引き
続き維持管理費等の削減に努める必要がある。
　併せて、水洗化率の向上や有収水量の増加による
料金収入の確保を図るなど、更なる経営改善も必要
である。</t>
    <phoneticPr fontId="4"/>
  </si>
  <si>
    <t>　収益的収支比率は１００％を超えているが、一般
会計からの繰入金に依存している状況である。
　経費回収率は類似団体平均値を上回っている状況
ではあるものの約６割と、汚水処理に係る経費を使用料で賄えていないため、経費削減に努めるなど今後も経営改善に向けた取組が必要である。
　汚水処理原価は類似団体平均値を下回っているが、引き続き接続率の向上により有収水量の増加を
図る取組が必要である。
　施設利用率は、近年は横ばいとなっているが、昨年度に引き続き本年度においても一部施設において計測できない月があったことから、正確な数値を計測できなかったため過年度と比較すると減少している。
　水洗化率についてはほぼ横ばいであり、依然として低い水準であるため、今後も引き続き戸別訪問を実施することにより数値の向上を目指していく必要がある。</t>
    <rPh sb="216" eb="219">
      <t>サクネンド</t>
    </rPh>
    <rPh sb="220" eb="221">
      <t>ヒ</t>
    </rPh>
    <rPh sb="222" eb="223">
      <t>ツヅ</t>
    </rPh>
    <rPh sb="272" eb="275">
      <t>カネンド</t>
    </rPh>
    <rPh sb="276" eb="278">
      <t>ヒカク</t>
    </rPh>
    <rPh sb="301" eb="302">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</si>
</sst>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61-4634-98B5-5B187DD9B2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CF61-4634-98B5-5B187DD9B2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58.18</c:v>
                </c:pt>
                <c:pt idx="1">
                  <c:v>59.62</c:v>
                </c:pt>
                <c:pt idx="2">
                  <c:v>59.1</c:v>
                </c:pt>
                <c:pt idx="3">
                  <c:v>0</c:v>
                </c:pt>
                <c:pt idx="4">
                  <c:v>49.54</c:v>
                </c:pt>
              </c:numCache>
            </c:numRef>
          </c:val>
          <c:extLst>
            <c:ext xmlns:c16="http://schemas.microsoft.com/office/drawing/2014/chart" uri="{C3380CC4-5D6E-409C-BE32-E72D297353CC}">
              <c16:uniqueId val="{00000000-413B-4E1E-8F03-DFD2C48444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413B-4E1E-8F03-DFD2C48444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72.64</c:v>
                </c:pt>
                <c:pt idx="1">
                  <c:v>74.040000000000006</c:v>
                </c:pt>
                <c:pt idx="2">
                  <c:v>75.180000000000007</c:v>
                </c:pt>
                <c:pt idx="3">
                  <c:v>76.44</c:v>
                </c:pt>
                <c:pt idx="4">
                  <c:v>77.17</c:v>
                </c:pt>
              </c:numCache>
            </c:numRef>
          </c:val>
          <c:extLst>
            <c:ext xmlns:c16="http://schemas.microsoft.com/office/drawing/2014/chart" uri="{C3380CC4-5D6E-409C-BE32-E72D297353CC}">
              <c16:uniqueId val="{00000000-4791-4E8F-8D12-DFAD5B2D05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4791-4E8F-8D12-DFAD5B2D05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99.08</c:v>
                </c:pt>
                <c:pt idx="1">
                  <c:v>99.21</c:v>
                </c:pt>
                <c:pt idx="2">
                  <c:v>98.81</c:v>
                </c:pt>
                <c:pt idx="3">
                  <c:v>100.04</c:v>
                </c:pt>
                <c:pt idx="4">
                  <c:v>104.11</c:v>
                </c:pt>
              </c:numCache>
            </c:numRef>
          </c:val>
          <c:extLst>
            <c:ext xmlns:c16="http://schemas.microsoft.com/office/drawing/2014/chart" uri="{C3380CC4-5D6E-409C-BE32-E72D297353CC}">
              <c16:uniqueId val="{00000000-096E-416D-83C4-8D39E6E2D9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6E-416D-83C4-8D39E6E2D9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2-4017-A1DB-655E238C70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2-4017-A1DB-655E238C70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1-4DA0-B9BD-84596C0CDA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1-4DA0-B9BD-84596C0CDA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C-47DF-A1FE-320FBE27E0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C-47DF-A1FE-320FBE27E0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12-4592-8F12-DBEE6F1466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12-4592-8F12-DBEE6F1466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1592.46</c:v>
                </c:pt>
                <c:pt idx="1">
                  <c:v>0</c:v>
                </c:pt>
                <c:pt idx="2">
                  <c:v>0</c:v>
                </c:pt>
                <c:pt idx="3">
                  <c:v>0</c:v>
                </c:pt>
                <c:pt idx="4">
                  <c:v>0</c:v>
                </c:pt>
              </c:numCache>
            </c:numRef>
          </c:val>
          <c:extLst>
            <c:ext xmlns:c16="http://schemas.microsoft.com/office/drawing/2014/chart" uri="{C3380CC4-5D6E-409C-BE32-E72D297353CC}">
              <c16:uniqueId val="{00000000-F84A-4605-BCC9-6A2C0D99A2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F84A-4605-BCC9-6A2C0D99A2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67.55</c:v>
                </c:pt>
                <c:pt idx="1">
                  <c:v>69.400000000000006</c:v>
                </c:pt>
                <c:pt idx="2">
                  <c:v>67.28</c:v>
                </c:pt>
                <c:pt idx="3">
                  <c:v>61.13</c:v>
                </c:pt>
                <c:pt idx="4">
                  <c:v>64.459999999999994</c:v>
                </c:pt>
              </c:numCache>
            </c:numRef>
          </c:val>
          <c:extLst>
            <c:ext xmlns:c16="http://schemas.microsoft.com/office/drawing/2014/chart" uri="{C3380CC4-5D6E-409C-BE32-E72D297353CC}">
              <c16:uniqueId val="{00000000-7513-406E-9CA6-FA798DE29F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7513-406E-9CA6-FA798DE29F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170.41</c:v>
                </c:pt>
                <c:pt idx="1">
                  <c:v>166.3</c:v>
                </c:pt>
                <c:pt idx="2">
                  <c:v>171.94</c:v>
                </c:pt>
                <c:pt idx="3">
                  <c:v>190.6</c:v>
                </c:pt>
                <c:pt idx="4">
                  <c:v>182.9</c:v>
                </c:pt>
              </c:numCache>
            </c:numRef>
          </c:val>
          <c:extLst>
            <c:ext xmlns:c16="http://schemas.microsoft.com/office/drawing/2014/chart" uri="{C3380CC4-5D6E-409C-BE32-E72D297353CC}">
              <c16:uniqueId val="{00000000-2409-455F-9E63-E67CF15E33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2409-455F-9E63-E67CF15E33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上三川町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31285</v>
      </c>
      <c r="AM8" s="69"/>
      <c r="AN8" s="69"/>
      <c r="AO8" s="69"/>
      <c r="AP8" s="69"/>
      <c r="AQ8" s="69"/>
      <c r="AR8" s="69"/>
      <c r="AS8" s="69"/>
      <c r="AT8" s="68">
        <f>データ!T6</f>
        <v>54.39</v>
      </c>
      <c r="AU8" s="68"/>
      <c r="AV8" s="68"/>
      <c r="AW8" s="68"/>
      <c r="AX8" s="68"/>
      <c r="AY8" s="68"/>
      <c r="AZ8" s="68"/>
      <c r="BA8" s="68"/>
      <c r="BB8" s="68">
        <f>データ!U6</f>
        <v>575.20000000000005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17.72</v>
      </c>
      <c r="Q10" s="68"/>
      <c r="R10" s="68"/>
      <c r="S10" s="68"/>
      <c r="T10" s="68"/>
      <c r="U10" s="68"/>
      <c r="V10" s="68"/>
      <c r="W10" s="68">
        <f>データ!Q6</f>
        <v>85.39</v>
      </c>
      <c r="X10" s="68"/>
      <c r="Y10" s="68"/>
      <c r="Z10" s="68"/>
      <c r="AA10" s="68"/>
      <c r="AB10" s="68"/>
      <c r="AC10" s="68"/>
      <c r="AD10" s="69">
        <f>データ!R6</f>
        <v>2200</v>
      </c>
      <c r="AE10" s="69"/>
      <c r="AF10" s="69"/>
      <c r="AG10" s="69"/>
      <c r="AH10" s="69"/>
      <c r="AI10" s="69"/>
      <c r="AJ10" s="69"/>
      <c r="AK10" s="2"/>
      <c r="AL10" s="69">
        <f>データ!V6</f>
        <v>5533</v>
      </c>
      <c r="AM10" s="69"/>
      <c r="AN10" s="69"/>
      <c r="AO10" s="69"/>
      <c r="AP10" s="69"/>
      <c r="AQ10" s="69"/>
      <c r="AR10" s="69"/>
      <c r="AS10" s="69"/>
      <c r="AT10" s="68">
        <f>データ!W6</f>
        <v>2.9</v>
      </c>
      <c r="AU10" s="68"/>
      <c r="AV10" s="68"/>
      <c r="AW10" s="68"/>
      <c r="AX10" s="68"/>
      <c r="AY10" s="68"/>
      <c r="AZ10" s="68"/>
      <c r="BA10" s="68"/>
      <c r="BB10" s="68">
        <f>データ!X6</f>
        <v>1907.93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McdExgbUgl/S5eQaxW7zceXheTZCtGj2EnLedKdbErPa2CxNnckGCaeJ09NEGOEkCja3TzXlRtJaGZ1+49EXYw==" saltValue="y37tYKunlsvaGca4Kcuo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93017</v>
      </c>
      <c r="D6" s="33">
        <f t="shared" si="3"/>
        <v>47</v>
      </c>
      <c r="E6" s="33">
        <f t="shared" si="3"/>
        <v>17</v>
      </c>
      <c r="F6" s="33">
        <f t="shared" si="3"/>
        <v>5</v>
      </c>
      <c r="G6" s="33">
        <f t="shared" si="3"/>
        <v>0</v>
      </c>
      <c r="H6" s="33" t="str">
        <f t="shared" si="3"/>
        <v>栃木県　上三川町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17.72</v>
      </c>
      <c r="Q6" s="34">
        <f t="shared" si="3"/>
        <v>85.39</v>
      </c>
      <c r="R6" s="34">
        <f t="shared" si="3"/>
        <v>2200</v>
      </c>
      <c r="S6" s="34">
        <f t="shared" si="3"/>
        <v>31285</v>
      </c>
      <c r="T6" s="34">
        <f t="shared" si="3"/>
        <v>54.39</v>
      </c>
      <c r="U6" s="34">
        <f t="shared" si="3"/>
        <v>575.20000000000005</v>
      </c>
      <c r="V6" s="34">
        <f t="shared" si="3"/>
        <v>5533</v>
      </c>
      <c r="W6" s="34">
        <f t="shared" si="3"/>
        <v>2.9</v>
      </c>
      <c r="X6" s="34">
        <f t="shared" si="3"/>
        <v>1907.93</v>
      </c>
      <c r="Y6" s="35">
        <f>IF(Y7="",NA(),Y7)</f>
        <v>99.08</v>
      </c>
      <c r="Z6" s="35">
        <f t="shared" ref="Z6:AH6" si="4">IF(Z7="",NA(),Z7)</f>
        <v>99.21</v>
      </c>
      <c r="AA6" s="35">
        <f t="shared" si="4"/>
        <v>98.81</v>
      </c>
      <c r="AB6" s="35">
        <f t="shared" si="4"/>
        <v>100.04</v>
      </c>
      <c r="AC6" s="35">
        <f t="shared" si="4"/>
        <v>104.11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1592.46</v>
      </c>
      <c r="BG6" s="34">
        <f t="shared" ref="BG6:BO6" si="7">IF(BG7="",NA(),BG7)</f>
        <v>0</v>
      </c>
      <c r="BH6" s="34">
        <f t="shared" si="7"/>
        <v>0</v>
      </c>
      <c r="BI6" s="34">
        <f t="shared" si="7"/>
        <v>0</v>
      </c>
      <c r="BJ6" s="34">
        <f t="shared" si="7"/>
        <v>0</v>
      </c>
      <c r="BK6" s="35">
        <f t="shared" si="7"/>
        <v>1051.43</v>
      </c>
      <c r="BL6" s="35">
        <f t="shared" si="7"/>
        <v>855.8</v>
      </c>
      <c r="BM6" s="35">
        <f t="shared" si="7"/>
        <v>789.46</v>
      </c>
      <c r="BN6" s="35">
        <f t="shared" si="7"/>
        <v>826.83</v>
      </c>
      <c r="BO6" s="35">
        <f t="shared" si="7"/>
        <v>867.83</v>
      </c>
      <c r="BP6" s="34" t="str">
        <f>IF(BP7="","",IF(BP7="-","【-】","【"&amp;SUBSTITUTE(TEXT(BP7,"#,##0.00"),"-","△")&amp;"】"))</f>
        <v>【832.52】</v>
      </c>
      <c r="BQ6" s="35">
        <f>IF(BQ7="",NA(),BQ7)</f>
        <v>67.55</v>
      </c>
      <c r="BR6" s="35">
        <f t="shared" ref="BR6:BZ6" si="8">IF(BR7="",NA(),BR7)</f>
        <v>69.400000000000006</v>
      </c>
      <c r="BS6" s="35">
        <f t="shared" si="8"/>
        <v>67.28</v>
      </c>
      <c r="BT6" s="35">
        <f t="shared" si="8"/>
        <v>61.13</v>
      </c>
      <c r="BU6" s="35">
        <f t="shared" si="8"/>
        <v>64.459999999999994</v>
      </c>
      <c r="BV6" s="35">
        <f t="shared" si="8"/>
        <v>40.06</v>
      </c>
      <c r="BW6" s="35">
        <f t="shared" si="8"/>
        <v>59.8</v>
      </c>
      <c r="BX6" s="35">
        <f t="shared" si="8"/>
        <v>57.77</v>
      </c>
      <c r="BY6" s="35">
        <f t="shared" si="8"/>
        <v>57.31</v>
      </c>
      <c r="BZ6" s="35">
        <f t="shared" si="8"/>
        <v>57.08</v>
      </c>
      <c r="CA6" s="34" t="str">
        <f>IF(CA7="","",IF(CA7="-","【-】","【"&amp;SUBSTITUTE(TEXT(CA7,"#,##0.00"),"-","△")&amp;"】"))</f>
        <v>【60.94】</v>
      </c>
      <c r="CB6" s="35">
        <f>IF(CB7="",NA(),CB7)</f>
        <v>170.41</v>
      </c>
      <c r="CC6" s="35">
        <f t="shared" ref="CC6:CK6" si="9">IF(CC7="",NA(),CC7)</f>
        <v>166.3</v>
      </c>
      <c r="CD6" s="35">
        <f t="shared" si="9"/>
        <v>171.94</v>
      </c>
      <c r="CE6" s="35">
        <f t="shared" si="9"/>
        <v>190.6</v>
      </c>
      <c r="CF6" s="35">
        <f t="shared" si="9"/>
        <v>182.9</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58.18</v>
      </c>
      <c r="CN6" s="35">
        <f t="shared" ref="CN6:CV6" si="10">IF(CN7="",NA(),CN7)</f>
        <v>59.62</v>
      </c>
      <c r="CO6" s="35">
        <f t="shared" si="10"/>
        <v>59.1</v>
      </c>
      <c r="CP6" s="35" t="str">
        <f t="shared" si="10"/>
        <v>-</v>
      </c>
      <c r="CQ6" s="35">
        <f t="shared" si="10"/>
        <v>49.54</v>
      </c>
      <c r="CR6" s="35">
        <f t="shared" si="10"/>
        <v>42.84</v>
      </c>
      <c r="CS6" s="35">
        <f t="shared" si="10"/>
        <v>51.75</v>
      </c>
      <c r="CT6" s="35">
        <f t="shared" si="10"/>
        <v>50.68</v>
      </c>
      <c r="CU6" s="35">
        <f t="shared" si="10"/>
        <v>50.14</v>
      </c>
      <c r="CV6" s="35">
        <f t="shared" si="10"/>
        <v>54.83</v>
      </c>
      <c r="CW6" s="34" t="str">
        <f>IF(CW7="","",IF(CW7="-","【-】","【"&amp;SUBSTITUTE(TEXT(CW7,"#,##0.00"),"-","△")&amp;"】"))</f>
        <v>【54.84】</v>
      </c>
      <c r="CX6" s="35">
        <f>IF(CX7="",NA(),CX7)</f>
        <v>72.64</v>
      </c>
      <c r="CY6" s="35">
        <f t="shared" ref="CY6:DG6" si="11">IF(CY7="",NA(),CY7)</f>
        <v>74.040000000000006</v>
      </c>
      <c r="CZ6" s="35">
        <f t="shared" si="11"/>
        <v>75.180000000000007</v>
      </c>
      <c r="DA6" s="35">
        <f t="shared" si="11"/>
        <v>76.44</v>
      </c>
      <c r="DB6" s="35">
        <f t="shared" si="11"/>
        <v>77.17</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93017</v>
      </c>
      <c r="D7" s="37">
        <v>47</v>
      </c>
      <c r="E7" s="37">
        <v>17</v>
      </c>
      <c r="F7" s="37">
        <v>5</v>
      </c>
      <c r="G7" s="37">
        <v>0</v>
      </c>
      <c r="H7" s="37" t="s">
        <v>97</v>
      </c>
      <c r="I7" s="37" t="s">
        <v>98</v>
      </c>
      <c r="J7" s="37" t="s">
        <v>99</v>
      </c>
      <c r="K7" s="37" t="s">
        <v>100</v>
      </c>
      <c r="L7" s="37" t="s">
        <v>101</v>
      </c>
      <c r="M7" s="37" t="s">
        <v>102</v>
      </c>
      <c r="N7" s="38" t="s">
        <v>103</v>
      </c>
      <c r="O7" s="38" t="s">
        <v>104</v>
      </c>
      <c r="P7" s="38">
        <v>17.72</v>
      </c>
      <c r="Q7" s="38">
        <v>85.39</v>
      </c>
      <c r="R7" s="38">
        <v>2200</v>
      </c>
      <c r="S7" s="38">
        <v>31285</v>
      </c>
      <c r="T7" s="38">
        <v>54.39</v>
      </c>
      <c r="U7" s="38">
        <v>575.20000000000005</v>
      </c>
      <c r="V7" s="38">
        <v>5533</v>
      </c>
      <c r="W7" s="38">
        <v>2.9</v>
      </c>
      <c r="X7" s="38">
        <v>1907.93</v>
      </c>
      <c r="Y7" s="38">
        <v>99.08</v>
      </c>
      <c r="Z7" s="38">
        <v>99.21</v>
      </c>
      <c r="AA7" s="38">
        <v>98.81</v>
      </c>
      <c r="AB7" s="38">
        <v>100.04</v>
      </c>
      <c r="AC7" s="38">
        <v>104.11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1592.46</v>
      </c>
      <c r="BG7" s="38">
        <v>0</v>
      </c>
      <c r="BH7" s="38">
        <v>0</v>
      </c>
      <c r="BI7" s="38">
        <v>0</v>
      </c>
      <c r="BJ7" s="38">
        <v>0</v>
      </c>
      <c r="BK7" s="38">
        <v>1051.43</v>
      </c>
      <c r="BL7" s="38">
        <v>855.8</v>
      </c>
      <c r="BM7" s="38">
        <v>789.46</v>
      </c>
      <c r="BN7" s="38">
        <v>826.83</v>
      </c>
      <c r="BO7" s="38">
        <v>867.83</v>
      </c>
      <c r="BP7" s="38">
        <v>832.52</v>
      </c>
      <c r="BQ7" s="38">
        <v>67.55</v>
      </c>
      <c r="BR7" s="38">
        <v>69.400000000000006</v>
      </c>
      <c r="BS7" s="38">
        <v>67.28</v>
      </c>
      <c r="BT7" s="38">
        <v>61.13</v>
      </c>
      <c r="BU7" s="38">
        <v>64.459999999999994</v>
      </c>
      <c r="BV7" s="38">
        <v>40.06</v>
      </c>
      <c r="BW7" s="38">
        <v>59.8</v>
      </c>
      <c r="BX7" s="38">
        <v>57.77</v>
      </c>
      <c r="BY7" s="38">
        <v>57.31</v>
      </c>
      <c r="BZ7" s="38">
        <v>57.08</v>
      </c>
      <c r="CA7" s="38">
        <v>60.94</v>
      </c>
      <c r="CB7" s="38">
        <v>170.41</v>
      </c>
      <c r="CC7" s="38">
        <v>166.3</v>
      </c>
      <c r="CD7" s="38">
        <v>171.94</v>
      </c>
      <c r="CE7" s="38">
        <v>190.6</v>
      </c>
      <c r="CF7" s="38">
        <v>182.9</v>
      </c>
      <c r="CG7" s="38">
        <v>355.22</v>
      </c>
      <c r="CH7" s="38">
        <v>263.76</v>
      </c>
      <c r="CI7" s="38">
        <v>274.35000000000002</v>
      </c>
      <c r="CJ7" s="38">
        <v>273.52</v>
      </c>
      <c r="CK7" s="38">
        <v>274.99</v>
      </c>
      <c r="CL7" s="38">
        <v>253.04</v>
      </c>
      <c r="CM7" s="38">
        <v>58.18</v>
      </c>
      <c r="CN7" s="38">
        <v>59.62</v>
      </c>
      <c r="CO7" s="38">
        <v>59.1</v>
      </c>
      <c r="CP7" s="38" t="s">
        <v>103</v>
      </c>
      <c r="CQ7" s="38">
        <v>49.54</v>
      </c>
      <c r="CR7" s="38">
        <v>42.84</v>
      </c>
      <c r="CS7" s="38">
        <v>51.75</v>
      </c>
      <c r="CT7" s="38">
        <v>50.68</v>
      </c>
      <c r="CU7" s="38">
        <v>50.14</v>
      </c>
      <c r="CV7" s="38">
        <v>54.83</v>
      </c>
      <c r="CW7" s="38">
        <v>54.84</v>
      </c>
      <c r="CX7" s="38">
        <v>72.64</v>
      </c>
      <c r="CY7" s="38">
        <v>74.040000000000006</v>
      </c>
      <c r="CZ7" s="38">
        <v>75.180000000000007</v>
      </c>
      <c r="DA7" s="38">
        <v>76.44</v>
      </c>
      <c r="DB7" s="38">
        <v>77.17</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2022-01-17T07:57:22Z</cp:lastPrinted>
  <dcterms:created xsi:type="dcterms:W3CDTF">2021-12-03T07:56:31Z</dcterms:created>
  <dcterms:modified xsi:type="dcterms:W3CDTF">2022-02-23T04:19:58Z</dcterms:modified>
  <cp:category/>
</cp:coreProperties>
</file>