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9E103E4C-C773-4A25-BCE6-35D4C1BB564A}" xr6:coauthVersionLast="47" xr6:coauthVersionMax="47" xr10:uidLastSave="{00000000-0000-0000-0000-000000000000}"/>
  <workbookProtection workbookAlgorithmName="SHA-512" workbookHashValue="KPrWm0UF5p5yfzSzkcFVTb0LrOUmGlEJLqZmX+M4IkT8jkD8wACZffCuR5Y/QCjArT1krHaP6YE1K74lX79ZcQ==" workbookSaltValue="4onnZXjwAgPw5y6nsxKnu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<sst xmlns="http://schemas.openxmlformats.org/spreadsheetml/2006/main" count="228" uniqueCount="115">
  <si>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</si>
  <si>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</si>
  <si>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</si>
  <si>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</si>
  <si>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</si>
  <si>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</si>
  <si>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</si>
  <si>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</si>
  <si>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</si>
  <si>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</si>
  <si>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</si>
  <si>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</si>
  <si>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</si>
  <si>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</si>
  <si>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</si>
  <si>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</si>
  <si>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</si>
  <si>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</si>
  <si>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</si>
  <si>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</si>
  <si>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</si>
  <si>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</si>
  <si>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</si>
  <si>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</si>
  <si>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</si>
  <si>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</si>
  <si>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</si>
  <si>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</si>
  <si>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</si>
  <si>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</si>
  <si>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</si>
  <si>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</si>
  <si>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</si>
  <si>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</si>
  <si>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</si>
  <si>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</si>
  <si>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</si>
  <si>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</si>
  <si>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</si>
  <si>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</si>
  <si>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</si>
  <si>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</si>
  <si>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</si>
  <si>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</si>
  <si>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</si>
  <si>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</si>
  <si>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</si>
  <si>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</si>
  <si>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</si>
  <si>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</si>
  <si>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</si>
  <si>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</si>
  <si>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</si>
  <si>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</si>
  <si>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</si>
  <si>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</si>
  <si>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</si>
  <si>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</si>
  <si>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</si>
  <si>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</si>
  <si>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</si>
  <si>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</si>
  <si>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</si>
  <si>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</si>
  <si>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</si>
  <si>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</si>
  <si>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</si>
  <si>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</si>
  <si>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</si>
  <si>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</si>
  <si>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</si>
  <si>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</si>
  <si>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</si>
  <si>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</si>
  <si>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</si>
  <si>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</si>
  <si>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</si>
  <si>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</si>
  <si>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</si>
  <si>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</si>
  <si>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</si>
  <si>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</si>
  <si>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</si>
  <si>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</si>
  <si>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</si>
  <si>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</si>
  <si>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</si>
  <si>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</si>
  <si>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</si>
  <si>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</si>
  <si>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</si>
  <si>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</si>
  <si>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</si>
  <si>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</si>
  <si>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</si>
  <si>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</si>
  <si>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</si>
  <si>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</si>
  <si>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</si>
  <si>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</si>
  <si>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</si>
  <si>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</si>
  <si>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</si>
  <si>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</si>
  <si>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</si>
  <si>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</si>
  <si>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</si>
  <si>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</si>
  <si>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</si>
  <si>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</si>
  <si>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</si>
  <si>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</si>
  <si>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①有形固定資産減価償却率は、昨年度に引き続き、類似団体平均値を上回っている。
　一方、②管路経年化率は類似団体平均値を下回っている。
　これらのことから、現時点では施設や管路の更新等の必要性は低いものの、今後、施設等の老朽化が進み、更新等に係る費用が増大していくことが予測されるため、財源の確保や計画的な更新等が必要となってくる。
　また、管路の更新等を実施する際には、道路工事と同時施工を行う等、経費の削減を図ることも必要である。</t>
    <rPh sb="2" eb="4">
      <t>ユウケイ</t>
    </rPh>
    <rPh sb="4" eb="10">
      <t>コテイシサンゲンカ</t>
    </rPh>
    <rPh sb="10" eb="13">
      <t>ショウキャクリツ</t>
    </rPh>
    <rPh sb="15" eb="18">
      <t>サクネンド</t>
    </rPh>
    <rPh sb="19" eb="20">
      <t>ヒ</t>
    </rPh>
    <rPh sb="21" eb="22">
      <t>ツヅ</t>
    </rPh>
    <rPh sb="24" eb="26">
      <t>ルイジ</t>
    </rPh>
    <rPh sb="26" eb="28">
      <t>ダンタイ</t>
    </rPh>
    <rPh sb="28" eb="31">
      <t>ヘイキンチ</t>
    </rPh>
    <rPh sb="32" eb="34">
      <t>ウワマワ</t>
    </rPh>
    <rPh sb="41" eb="43">
      <t>イッポウ</t>
    </rPh>
    <rPh sb="45" eb="47">
      <t>カンロ</t>
    </rPh>
    <rPh sb="47" eb="49">
      <t>ケイネン</t>
    </rPh>
    <rPh sb="49" eb="50">
      <t>カ</t>
    </rPh>
    <rPh sb="50" eb="51">
      <t>リツ</t>
    </rPh>
    <rPh sb="52" eb="59">
      <t>ルイジダンタイヘイキンチ</t>
    </rPh>
    <rPh sb="60" eb="62">
      <t>シタマワ</t>
    </rPh>
    <rPh sb="78" eb="81">
      <t>ゲンジテン</t>
    </rPh>
    <rPh sb="83" eb="85">
      <t>シセツ</t>
    </rPh>
    <rPh sb="86" eb="88">
      <t>カンロ</t>
    </rPh>
    <rPh sb="89" eb="92">
      <t>コウシントウ</t>
    </rPh>
    <rPh sb="93" eb="96">
      <t>ヒツヨウセイ</t>
    </rPh>
    <rPh sb="97" eb="98">
      <t>ヒク</t>
    </rPh>
    <rPh sb="103" eb="105">
      <t>コンゴ</t>
    </rPh>
    <rPh sb="106" eb="109">
      <t>シセツトウ</t>
    </rPh>
    <rPh sb="110" eb="113">
      <t>ロウキュウカ</t>
    </rPh>
    <rPh sb="114" eb="115">
      <t>スス</t>
    </rPh>
    <rPh sb="117" eb="120">
      <t>コウシントウ</t>
    </rPh>
    <rPh sb="121" eb="122">
      <t>カカ</t>
    </rPh>
    <rPh sb="123" eb="125">
      <t>ヒヨウ</t>
    </rPh>
    <rPh sb="126" eb="128">
      <t>ゾウダイ</t>
    </rPh>
    <rPh sb="135" eb="137">
      <t>ヨソク</t>
    </rPh>
    <rPh sb="143" eb="145">
      <t>ザイゲン</t>
    </rPh>
    <rPh sb="146" eb="148">
      <t>カクホ</t>
    </rPh>
    <rPh sb="149" eb="152">
      <t>ケイカクテキ</t>
    </rPh>
    <rPh sb="153" eb="156">
      <t>コウシントウ</t>
    </rPh>
    <rPh sb="157" eb="159">
      <t>ヒツヨウ</t>
    </rPh>
    <rPh sb="171" eb="173">
      <t>カンロ</t>
    </rPh>
    <rPh sb="174" eb="177">
      <t>コウシントウ</t>
    </rPh>
    <rPh sb="178" eb="180">
      <t>ジッシ</t>
    </rPh>
    <rPh sb="182" eb="183">
      <t>サイ</t>
    </rPh>
    <rPh sb="186" eb="190">
      <t>ドウロコウジ</t>
    </rPh>
    <rPh sb="191" eb="195">
      <t>ドウジセコウ</t>
    </rPh>
    <rPh sb="196" eb="197">
      <t>オコナ</t>
    </rPh>
    <rPh sb="198" eb="199">
      <t>ナド</t>
    </rPh>
    <rPh sb="200" eb="202">
      <t>ケイヒ</t>
    </rPh>
    <rPh sb="203" eb="205">
      <t>サクゲン</t>
    </rPh>
    <rPh sb="206" eb="207">
      <t>ハカ</t>
    </rPh>
    <rPh sb="211" eb="213">
      <t>ヒツヨウ</t>
    </rPh>
    <phoneticPr fontId="4"/>
  </si>
  <si>
    <t>　①経常収支比率は100％を超えており、良好な数値となっている。
　一方で、⑤料金回収率は100％を下回っており、給水に係る費用が水道料金で賄えていない状況にある。
　⑦施設利用率は類似団体平均値と比べて高い数値となっている。
　一方で、⑧有収率は3年連続で上昇してきたものの、また減少傾向にある。類似団体平均値と比較しても低い数値となっており、収益につながりにくく、効率性が悪い状況にあると言える。
　これらのことから、更なる経費削減等に努め、料金回収率の向上を目指すとともに、今後の給水人口や水需要の動向に注意しながら施設更新等を検討し、計画的に老朽管の更新等を行うことが必要である。
　特に、漏水対策については、水道本管から複数箇所での漏水の可能性があるため、引き続き対策を進めていく必要がある。</t>
    <rPh sb="2" eb="4">
      <t>ケイジョウ</t>
    </rPh>
    <rPh sb="4" eb="8">
      <t>シュウシヒリツ</t>
    </rPh>
    <rPh sb="14" eb="15">
      <t>コ</t>
    </rPh>
    <rPh sb="20" eb="22">
      <t>リョウコウ</t>
    </rPh>
    <rPh sb="23" eb="25">
      <t>スウチ</t>
    </rPh>
    <rPh sb="34" eb="36">
      <t>イッポウ</t>
    </rPh>
    <rPh sb="39" eb="44">
      <t>リョウキンカイシュウリツ</t>
    </rPh>
    <rPh sb="50" eb="52">
      <t>シタマワ</t>
    </rPh>
    <rPh sb="57" eb="59">
      <t>キュウスイ</t>
    </rPh>
    <rPh sb="60" eb="61">
      <t>カカワ</t>
    </rPh>
    <rPh sb="62" eb="64">
      <t>ヒヨウ</t>
    </rPh>
    <rPh sb="65" eb="69">
      <t>スイドウリョウキン</t>
    </rPh>
    <rPh sb="70" eb="71">
      <t>マカナ</t>
    </rPh>
    <rPh sb="76" eb="78">
      <t>ジョウキョウ</t>
    </rPh>
    <rPh sb="85" eb="90">
      <t>シセツリヨウリツ</t>
    </rPh>
    <rPh sb="91" eb="98">
      <t>ルイジダンタイヘイキンチ</t>
    </rPh>
    <rPh sb="99" eb="100">
      <t>クラ</t>
    </rPh>
    <rPh sb="102" eb="103">
      <t>タカ</t>
    </rPh>
    <rPh sb="104" eb="106">
      <t>スウチ</t>
    </rPh>
    <rPh sb="115" eb="117">
      <t>イッポウ</t>
    </rPh>
    <rPh sb="120" eb="123">
      <t>ユウシュウリツ</t>
    </rPh>
    <rPh sb="125" eb="128">
      <t>ネンレンゾク</t>
    </rPh>
    <rPh sb="129" eb="131">
      <t>ジョウショウ</t>
    </rPh>
    <rPh sb="141" eb="145">
      <t>ゲンショウケイコウ</t>
    </rPh>
    <rPh sb="149" eb="156">
      <t>ルイジダンタイヘイキンチ</t>
    </rPh>
    <rPh sb="157" eb="159">
      <t>ヒカク</t>
    </rPh>
    <rPh sb="162" eb="163">
      <t>ヒク</t>
    </rPh>
    <rPh sb="164" eb="166">
      <t>スウチ</t>
    </rPh>
    <rPh sb="173" eb="175">
      <t>シュウエキ</t>
    </rPh>
    <rPh sb="184" eb="187">
      <t>コウリツセイ</t>
    </rPh>
    <rPh sb="188" eb="189">
      <t>ワル</t>
    </rPh>
    <rPh sb="190" eb="192">
      <t>ジョウキョウ</t>
    </rPh>
    <rPh sb="196" eb="197">
      <t>イ</t>
    </rPh>
    <rPh sb="211" eb="212">
      <t>サラ</t>
    </rPh>
    <rPh sb="214" eb="219">
      <t>ケイヒサクゲントウ</t>
    </rPh>
    <rPh sb="220" eb="221">
      <t>ツト</t>
    </rPh>
    <rPh sb="223" eb="228">
      <t>リョウキンカイシュウリツ</t>
    </rPh>
    <rPh sb="229" eb="231">
      <t>コウジョウ</t>
    </rPh>
    <rPh sb="232" eb="234">
      <t>メザ</t>
    </rPh>
    <rPh sb="240" eb="242">
      <t>コンゴ</t>
    </rPh>
    <rPh sb="243" eb="247">
      <t>キュウスイジンコウ</t>
    </rPh>
    <rPh sb="248" eb="249">
      <t>ミズ</t>
    </rPh>
    <rPh sb="249" eb="251">
      <t>ジュヨウ</t>
    </rPh>
    <rPh sb="252" eb="254">
      <t>ドウコウ</t>
    </rPh>
    <rPh sb="255" eb="257">
      <t>チュウイ</t>
    </rPh>
    <rPh sb="261" eb="266">
      <t>シセツコウシントウ</t>
    </rPh>
    <rPh sb="267" eb="269">
      <t>ケントウ</t>
    </rPh>
    <rPh sb="271" eb="274">
      <t>ケイカクテキ</t>
    </rPh>
    <rPh sb="275" eb="278">
      <t>ロウキュウカン</t>
    </rPh>
    <rPh sb="279" eb="282">
      <t>コウシントウ</t>
    </rPh>
    <rPh sb="283" eb="284">
      <t>オコナ</t>
    </rPh>
    <rPh sb="288" eb="290">
      <t>ヒツヨウ</t>
    </rPh>
    <rPh sb="296" eb="297">
      <t>トク</t>
    </rPh>
    <rPh sb="299" eb="303">
      <t>ロウスイタイサク</t>
    </rPh>
    <rPh sb="309" eb="313">
      <t>スイドウホンカン</t>
    </rPh>
    <rPh sb="315" eb="319">
      <t>フクスウカショ</t>
    </rPh>
    <rPh sb="321" eb="323">
      <t>ロウスイ</t>
    </rPh>
    <rPh sb="324" eb="327">
      <t>カノウセイ</t>
    </rPh>
    <rPh sb="333" eb="334">
      <t>ヒ</t>
    </rPh>
    <rPh sb="335" eb="336">
      <t>ツヅ</t>
    </rPh>
    <rPh sb="337" eb="339">
      <t>タイサク</t>
    </rPh>
    <rPh sb="340" eb="341">
      <t>スス</t>
    </rPh>
    <rPh sb="345" eb="347">
      <t>ヒツヨウ</t>
    </rPh>
    <phoneticPr fontId="4"/>
  </si>
  <si>
    <t>　経営の健全性・効率性を表す数値は概ね良好なものとなっている。しかしながら、給水に係る費用が水道料金で賄えない状況であることから、今後も引き続き経費の削減や料金収入の確保等に努めていく必要がある。
　また、老朽化に伴う施設更新等については、令和2年度に策定した新水道ビジョンをもとに、計画的に改修を行っていく必要がある。</t>
    <rPh sb="1" eb="3">
      <t>ケイエイ</t>
    </rPh>
    <rPh sb="4" eb="7">
      <t>ケンゼンセイ</t>
    </rPh>
    <rPh sb="8" eb="11">
      <t>コウリツセイ</t>
    </rPh>
    <rPh sb="12" eb="13">
      <t>アラワ</t>
    </rPh>
    <rPh sb="14" eb="16">
      <t>スウチ</t>
    </rPh>
    <rPh sb="17" eb="18">
      <t>オオム</t>
    </rPh>
    <rPh sb="19" eb="21">
      <t>リョウコウ</t>
    </rPh>
    <rPh sb="38" eb="40">
      <t>キュウスイ</t>
    </rPh>
    <rPh sb="41" eb="42">
      <t>カカ</t>
    </rPh>
    <rPh sb="43" eb="45">
      <t>ヒヨウ</t>
    </rPh>
    <rPh sb="46" eb="50">
      <t>スイドウリョウキン</t>
    </rPh>
    <rPh sb="51" eb="52">
      <t>マカナ</t>
    </rPh>
    <rPh sb="55" eb="57">
      <t>ジョウキョウ</t>
    </rPh>
    <rPh sb="65" eb="67">
      <t>コンゴ</t>
    </rPh>
    <rPh sb="68" eb="69">
      <t>ヒ</t>
    </rPh>
    <rPh sb="70" eb="7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</si>
</sst>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0.37</c:v>
                </c:pt>
                <c:pt idx="1">
                  <c:v>0.56999999999999995</c:v>
                </c:pt>
                <c:pt idx="2">
                  <c:v>0.37</c:v>
                </c:pt>
                <c:pt idx="3">
                  <c:v>0.46</c:v>
                </c:pt>
                <c:pt idx="4">
                  <c:v>0.34</c:v>
                </c:pt>
              </c:numCache>
            </c:numRef>
          </c:val>
          <c:extLst>
            <c:ext xmlns:c16="http://schemas.microsoft.com/office/drawing/2014/chart" uri="{C3380CC4-5D6E-409C-BE32-E72D297353CC}">
              <c16:uniqueId val="{00000000-2680-4E7D-8506-88DEB5EB95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2680-4E7D-8506-88DEB5EB95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58.93</c:v>
                </c:pt>
                <c:pt idx="1">
                  <c:v>61.19</c:v>
                </c:pt>
                <c:pt idx="2">
                  <c:v>60.55</c:v>
                </c:pt>
                <c:pt idx="3">
                  <c:v>59.8</c:v>
                </c:pt>
                <c:pt idx="4">
                  <c:v>60.72</c:v>
                </c:pt>
              </c:numCache>
            </c:numRef>
          </c:val>
          <c:extLst>
            <c:ext xmlns:c16="http://schemas.microsoft.com/office/drawing/2014/chart" uri="{C3380CC4-5D6E-409C-BE32-E72D297353CC}">
              <c16:uniqueId val="{00000000-46A5-41E9-9DCB-E1B2794FA67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6A5-41E9-9DCB-E1B2794FA67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75.989999999999995</c:v>
                </c:pt>
                <c:pt idx="1">
                  <c:v>73.41</c:v>
                </c:pt>
                <c:pt idx="2">
                  <c:v>74.94</c:v>
                </c:pt>
                <c:pt idx="3">
                  <c:v>76.27</c:v>
                </c:pt>
                <c:pt idx="4">
                  <c:v>75.67</c:v>
                </c:pt>
              </c:numCache>
            </c:numRef>
          </c:val>
          <c:extLst>
            <c:ext xmlns:c16="http://schemas.microsoft.com/office/drawing/2014/chart" uri="{C3380CC4-5D6E-409C-BE32-E72D297353CC}">
              <c16:uniqueId val="{00000000-EABA-4CAE-AEC7-4E89C9E859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EABA-4CAE-AEC7-4E89C9E859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112.77</c:v>
                </c:pt>
                <c:pt idx="1">
                  <c:v>116.57</c:v>
                </c:pt>
                <c:pt idx="2">
                  <c:v>112.02</c:v>
                </c:pt>
                <c:pt idx="3">
                  <c:v>107.28</c:v>
                </c:pt>
                <c:pt idx="4">
                  <c:v>110.55</c:v>
                </c:pt>
              </c:numCache>
            </c:numRef>
          </c:val>
          <c:extLst>
            <c:ext xmlns:c16="http://schemas.microsoft.com/office/drawing/2014/chart" uri="{C3380CC4-5D6E-409C-BE32-E72D297353CC}">
              <c16:uniqueId val="{00000000-2416-4AEA-AD50-117A15E1A6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416-4AEA-AD50-117A15E1A6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46.76</c:v>
                </c:pt>
                <c:pt idx="1">
                  <c:v>48.44</c:v>
                </c:pt>
                <c:pt idx="2">
                  <c:v>50.28</c:v>
                </c:pt>
                <c:pt idx="3">
                  <c:v>51.82</c:v>
                </c:pt>
                <c:pt idx="4">
                  <c:v>53.42</c:v>
                </c:pt>
              </c:numCache>
            </c:numRef>
          </c:val>
          <c:extLst>
            <c:ext xmlns:c16="http://schemas.microsoft.com/office/drawing/2014/chart" uri="{C3380CC4-5D6E-409C-BE32-E72D297353CC}">
              <c16:uniqueId val="{00000000-5F27-4174-ABF1-78F7A4D91C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5F27-4174-ABF1-78F7A4D91C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0.89</c:v>
                </c:pt>
                <c:pt idx="1">
                  <c:v>2.21</c:v>
                </c:pt>
                <c:pt idx="2">
                  <c:v>5.57</c:v>
                </c:pt>
                <c:pt idx="3">
                  <c:v>5.89</c:v>
                </c:pt>
                <c:pt idx="4">
                  <c:v>6.47</c:v>
                </c:pt>
              </c:numCache>
            </c:numRef>
          </c:val>
          <c:extLst>
            <c:ext xmlns:c16="http://schemas.microsoft.com/office/drawing/2014/chart" uri="{C3380CC4-5D6E-409C-BE32-E72D297353CC}">
              <c16:uniqueId val="{00000000-B5EC-4EC9-922D-741C9170EE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5EC-4EC9-922D-741C9170EE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E1-458A-9741-7383F480A5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B7E1-458A-9741-7383F480A5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1174.6500000000001</c:v>
                </c:pt>
                <c:pt idx="1">
                  <c:v>1235.29</c:v>
                </c:pt>
                <c:pt idx="2">
                  <c:v>1247.51</c:v>
                </c:pt>
                <c:pt idx="3">
                  <c:v>1209.73</c:v>
                </c:pt>
                <c:pt idx="4">
                  <c:v>972.33</c:v>
                </c:pt>
              </c:numCache>
            </c:numRef>
          </c:val>
          <c:extLst>
            <c:ext xmlns:c16="http://schemas.microsoft.com/office/drawing/2014/chart" uri="{C3380CC4-5D6E-409C-BE32-E72D297353CC}">
              <c16:uniqueId val="{00000000-75C3-4A44-90D7-3E910FBBB07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75C3-4A44-90D7-3E910FBBB07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378.93</c:v>
                </c:pt>
                <c:pt idx="1">
                  <c:v>345</c:v>
                </c:pt>
                <c:pt idx="2">
                  <c:v>308.95999999999998</c:v>
                </c:pt>
                <c:pt idx="3">
                  <c:v>277.7</c:v>
                </c:pt>
                <c:pt idx="4">
                  <c:v>243.76</c:v>
                </c:pt>
              </c:numCache>
            </c:numRef>
          </c:val>
          <c:extLst>
            <c:ext xmlns:c16="http://schemas.microsoft.com/office/drawing/2014/chart" uri="{C3380CC4-5D6E-409C-BE32-E72D297353CC}">
              <c16:uniqueId val="{00000000-82B8-405D-9A60-67EA5F443BE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82B8-405D-9A60-67EA5F443BE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93.1</c:v>
                </c:pt>
                <c:pt idx="1">
                  <c:v>96.48</c:v>
                </c:pt>
                <c:pt idx="2">
                  <c:v>95.04</c:v>
                </c:pt>
                <c:pt idx="3">
                  <c:v>96.62</c:v>
                </c:pt>
                <c:pt idx="4">
                  <c:v>97.52</c:v>
                </c:pt>
              </c:numCache>
            </c:numRef>
          </c:val>
          <c:extLst>
            <c:ext xmlns:c16="http://schemas.microsoft.com/office/drawing/2014/chart" uri="{C3380CC4-5D6E-409C-BE32-E72D297353CC}">
              <c16:uniqueId val="{00000000-6C29-49C2-A356-B84D5E9AAD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6C29-49C2-A356-B84D5E9AAD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160.25</c:v>
                </c:pt>
                <c:pt idx="1">
                  <c:v>155.01</c:v>
                </c:pt>
                <c:pt idx="2">
                  <c:v>157.44999999999999</c:v>
                </c:pt>
                <c:pt idx="3">
                  <c:v>154.83000000000001</c:v>
                </c:pt>
                <c:pt idx="4">
                  <c:v>153.79</c:v>
                </c:pt>
              </c:numCache>
            </c:numRef>
          </c:val>
          <c:extLst>
            <c:ext xmlns:c16="http://schemas.microsoft.com/office/drawing/2014/chart" uri="{C3380CC4-5D6E-409C-BE32-E72D297353CC}">
              <c16:uniqueId val="{00000000-DD1B-494D-BEC2-AB30FACDFB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DD1B-494D-BEC2-AB30FACDFB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上三川町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31177</v>
      </c>
      <c r="AM8" s="45"/>
      <c r="AN8" s="45"/>
      <c r="AO8" s="45"/>
      <c r="AP8" s="45"/>
      <c r="AQ8" s="45"/>
      <c r="AR8" s="45"/>
      <c r="AS8" s="45"/>
      <c r="AT8" s="46">
        <f>データ!$S$6</f>
        <v>54.39</v>
      </c>
      <c r="AU8" s="47"/>
      <c r="AV8" s="47"/>
      <c r="AW8" s="47"/>
      <c r="AX8" s="47"/>
      <c r="AY8" s="47"/>
      <c r="AZ8" s="47"/>
      <c r="BA8" s="47"/>
      <c r="BB8" s="48">
        <f>データ!$T$6</f>
        <v>573.21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87.86</v>
      </c>
      <c r="J10" s="47"/>
      <c r="K10" s="47"/>
      <c r="L10" s="47"/>
      <c r="M10" s="47"/>
      <c r="N10" s="47"/>
      <c r="O10" s="81"/>
      <c r="P10" s="48">
        <f>データ!$P$6</f>
        <v>91.96</v>
      </c>
      <c r="Q10" s="48"/>
      <c r="R10" s="48"/>
      <c r="S10" s="48"/>
      <c r="T10" s="48"/>
      <c r="U10" s="48"/>
      <c r="V10" s="48"/>
      <c r="W10" s="45">
        <f>データ!$Q$6</f>
        <v>3135</v>
      </c>
      <c r="X10" s="45"/>
      <c r="Y10" s="45"/>
      <c r="Z10" s="45"/>
      <c r="AA10" s="45"/>
      <c r="AB10" s="45"/>
      <c r="AC10" s="45"/>
      <c r="AD10" s="2"/>
      <c r="AE10" s="2"/>
      <c r="AF10" s="2"/>
      <c r="AG10" s="2"/>
      <c r="AH10" s="2"/>
      <c r="AI10" s="2"/>
      <c r="AJ10" s="2"/>
      <c r="AK10" s="2"/>
      <c r="AL10" s="45">
        <f>データ!$U$6</f>
        <v>28601</v>
      </c>
      <c r="AM10" s="45"/>
      <c r="AN10" s="45"/>
      <c r="AO10" s="45"/>
      <c r="AP10" s="45"/>
      <c r="AQ10" s="45"/>
      <c r="AR10" s="45"/>
      <c r="AS10" s="45"/>
      <c r="AT10" s="46">
        <f>データ!$V$6</f>
        <v>49.78</v>
      </c>
      <c r="AU10" s="47"/>
      <c r="AV10" s="47"/>
      <c r="AW10" s="47"/>
      <c r="AX10" s="47"/>
      <c r="AY10" s="47"/>
      <c r="AZ10" s="47"/>
      <c r="BA10" s="47"/>
      <c r="BB10" s="48">
        <f>データ!$W$6</f>
        <v>574.54999999999995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aJOyepyATDBthdtgpDSiCqgLjTiwR4g9P5KlpscQ4DaVwZp5/PVGkKhPK/MBgpQqliIIFyJ4twXo4m9ZVMuXw==" saltValue="2NRPsc95LSNzAViachF3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93017</v>
      </c>
      <c r="D6" s="20">
        <f t="shared" si="3"/>
        <v>46</v>
      </c>
      <c r="E6" s="20">
        <f t="shared" si="3"/>
        <v>1</v>
      </c>
      <c r="F6" s="20">
        <f t="shared" si="3"/>
        <v>0</v>
      </c>
      <c r="G6" s="20">
        <f t="shared" si="3"/>
        <v>1</v>
      </c>
      <c r="H6" s="20" t="str">
        <f t="shared" si="3"/>
        <v>栃木県　上三川町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87.86</v>
      </c>
      <c r="P6" s="21">
        <f t="shared" si="3"/>
        <v>91.96</v>
      </c>
      <c r="Q6" s="21">
        <f t="shared" si="3"/>
        <v>3135</v>
      </c>
      <c r="R6" s="21">
        <f t="shared" si="3"/>
        <v>31177</v>
      </c>
      <c r="S6" s="21">
        <f t="shared" si="3"/>
        <v>54.39</v>
      </c>
      <c r="T6" s="21">
        <f t="shared" si="3"/>
        <v>573.21</v>
      </c>
      <c r="U6" s="21">
        <f t="shared" si="3"/>
        <v>28601</v>
      </c>
      <c r="V6" s="21">
        <f t="shared" si="3"/>
        <v>49.78</v>
      </c>
      <c r="W6" s="21">
        <f t="shared" si="3"/>
        <v>574.54999999999995</v>
      </c>
      <c r="X6" s="22">
        <f>IF(X7="",NA(),X7)</f>
        <v>112.77</v>
      </c>
      <c r="Y6" s="22">
        <f t="shared" ref="Y6:AG6" si="4">IF(Y7="",NA(),Y7)</f>
        <v>116.57</v>
      </c>
      <c r="Z6" s="22">
        <f t="shared" si="4"/>
        <v>112.02</v>
      </c>
      <c r="AA6" s="22">
        <f t="shared" si="4"/>
        <v>107.28</v>
      </c>
      <c r="AB6" s="22">
        <f t="shared" si="4"/>
        <v>110.55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1174.6500000000001</v>
      </c>
      <c r="AU6" s="22">
        <f t="shared" ref="AU6:BC6" si="6">IF(AU7="",NA(),AU7)</f>
        <v>1235.29</v>
      </c>
      <c r="AV6" s="22">
        <f t="shared" si="6"/>
        <v>1247.51</v>
      </c>
      <c r="AW6" s="22">
        <f t="shared" si="6"/>
        <v>1209.73</v>
      </c>
      <c r="AX6" s="22">
        <f t="shared" si="6"/>
        <v>972.33</v>
      </c>
      <c r="AY6" s="22">
        <f t="shared" si="6"/>
        <v>359.47</v>
      </c>
      <c r="AZ6" s="22">
        <f t="shared" si="6"/>
        <v>369.69</v>
      </c>
      <c r="BA6" s="22">
        <f t="shared" si="6"/>
        <v>379.08</v>
      </c>
      <c r="BB6" s="22">
        <f t="shared" si="6"/>
        <v>367.55</v>
      </c>
      <c r="BC6" s="22">
        <f t="shared" si="6"/>
        <v>378.56</v>
      </c>
      <c r="BD6" s="21" t="str">
        <f>IF(BD7="","",IF(BD7="-","【-】","【"&amp;SUBSTITUTE(TEXT(BD7,"#,##0.00"),"-","△")&amp;"】"))</f>
        <v>【261.51】</v>
      </c>
      <c r="BE6" s="22">
        <f>IF(BE7="",NA(),BE7)</f>
        <v>378.93</v>
      </c>
      <c r="BF6" s="22">
        <f t="shared" ref="BF6:BN6" si="7">IF(BF7="",NA(),BF7)</f>
        <v>345</v>
      </c>
      <c r="BG6" s="22">
        <f t="shared" si="7"/>
        <v>308.95999999999998</v>
      </c>
      <c r="BH6" s="22">
        <f t="shared" si="7"/>
        <v>277.7</v>
      </c>
      <c r="BI6" s="22">
        <f t="shared" si="7"/>
        <v>243.76</v>
      </c>
      <c r="BJ6" s="22">
        <f t="shared" si="7"/>
        <v>401.79</v>
      </c>
      <c r="BK6" s="22">
        <f t="shared" si="7"/>
        <v>402.99</v>
      </c>
      <c r="BL6" s="22">
        <f t="shared" si="7"/>
        <v>398.98</v>
      </c>
      <c r="BM6" s="22">
        <f t="shared" si="7"/>
        <v>418.68</v>
      </c>
      <c r="BN6" s="22">
        <f t="shared" si="7"/>
        <v>395.68</v>
      </c>
      <c r="BO6" s="21" t="str">
        <f>IF(BO7="","",IF(BO7="-","【-】","【"&amp;SUBSTITUTE(TEXT(BO7,"#,##0.00"),"-","△")&amp;"】"))</f>
        <v>【265.16】</v>
      </c>
      <c r="BP6" s="22">
        <f>IF(BP7="",NA(),BP7)</f>
        <v>93.1</v>
      </c>
      <c r="BQ6" s="22">
        <f t="shared" ref="BQ6:BY6" si="8">IF(BQ7="",NA(),BQ7)</f>
        <v>96.48</v>
      </c>
      <c r="BR6" s="22">
        <f t="shared" si="8"/>
        <v>95.04</v>
      </c>
      <c r="BS6" s="22">
        <f t="shared" si="8"/>
        <v>96.62</v>
      </c>
      <c r="BT6" s="22">
        <f t="shared" si="8"/>
        <v>97.52</v>
      </c>
      <c r="BU6" s="22">
        <f t="shared" si="8"/>
        <v>100.12</v>
      </c>
      <c r="BV6" s="22">
        <f t="shared" si="8"/>
        <v>98.66</v>
      </c>
      <c r="BW6" s="22">
        <f t="shared" si="8"/>
        <v>98.64</v>
      </c>
      <c r="BX6" s="22">
        <f t="shared" si="8"/>
        <v>94.78</v>
      </c>
      <c r="BY6" s="22">
        <f t="shared" si="8"/>
        <v>97.59</v>
      </c>
      <c r="BZ6" s="21" t="str">
        <f>IF(BZ7="","",IF(BZ7="-","【-】","【"&amp;SUBSTITUTE(TEXT(BZ7,"#,##0.00"),"-","△")&amp;"】"))</f>
        <v>【102.35】</v>
      </c>
      <c r="CA6" s="22">
        <f>IF(CA7="",NA(),CA7)</f>
        <v>160.25</v>
      </c>
      <c r="CB6" s="22">
        <f t="shared" ref="CB6:CJ6" si="9">IF(CB7="",NA(),CB7)</f>
        <v>155.01</v>
      </c>
      <c r="CC6" s="22">
        <f t="shared" si="9"/>
        <v>157.44999999999999</v>
      </c>
      <c r="CD6" s="22">
        <f t="shared" si="9"/>
        <v>154.83000000000001</v>
      </c>
      <c r="CE6" s="22">
        <f t="shared" si="9"/>
        <v>153.79</v>
      </c>
      <c r="CF6" s="22">
        <f t="shared" si="9"/>
        <v>174.97</v>
      </c>
      <c r="CG6" s="22">
        <f t="shared" si="9"/>
        <v>178.59</v>
      </c>
      <c r="CH6" s="22">
        <f t="shared" si="9"/>
        <v>178.92</v>
      </c>
      <c r="CI6" s="22">
        <f t="shared" si="9"/>
        <v>181.3</v>
      </c>
      <c r="CJ6" s="22">
        <f t="shared" si="9"/>
        <v>181.71</v>
      </c>
      <c r="CK6" s="21" t="str">
        <f>IF(CK7="","",IF(CK7="-","【-】","【"&amp;SUBSTITUTE(TEXT(CK7,"#,##0.00"),"-","△")&amp;"】"))</f>
        <v>【167.74】</v>
      </c>
      <c r="CL6" s="22">
        <f>IF(CL7="",NA(),CL7)</f>
        <v>58.93</v>
      </c>
      <c r="CM6" s="22">
        <f t="shared" ref="CM6:CU6" si="10">IF(CM7="",NA(),CM7)</f>
        <v>61.19</v>
      </c>
      <c r="CN6" s="22">
        <f t="shared" si="10"/>
        <v>60.55</v>
      </c>
      <c r="CO6" s="22">
        <f t="shared" si="10"/>
        <v>59.8</v>
      </c>
      <c r="CP6" s="22">
        <f t="shared" si="10"/>
        <v>60.72</v>
      </c>
      <c r="CQ6" s="22">
        <f t="shared" si="10"/>
        <v>55.63</v>
      </c>
      <c r="CR6" s="22">
        <f t="shared" si="10"/>
        <v>55.03</v>
      </c>
      <c r="CS6" s="22">
        <f t="shared" si="10"/>
        <v>55.14</v>
      </c>
      <c r="CT6" s="22">
        <f t="shared" si="10"/>
        <v>55.89</v>
      </c>
      <c r="CU6" s="22">
        <f t="shared" si="10"/>
        <v>55.72</v>
      </c>
      <c r="CV6" s="21" t="str">
        <f>IF(CV7="","",IF(CV7="-","【-】","【"&amp;SUBSTITUTE(TEXT(CV7,"#,##0.00"),"-","△")&amp;"】"))</f>
        <v>【60.29】</v>
      </c>
      <c r="CW6" s="22">
        <f>IF(CW7="",NA(),CW7)</f>
        <v>75.989999999999995</v>
      </c>
      <c r="CX6" s="22">
        <f t="shared" ref="CX6:DF6" si="11">IF(CX7="",NA(),CX7)</f>
        <v>73.41</v>
      </c>
      <c r="CY6" s="22">
        <f t="shared" si="11"/>
        <v>74.94</v>
      </c>
      <c r="CZ6" s="22">
        <f t="shared" si="11"/>
        <v>76.27</v>
      </c>
      <c r="DA6" s="22">
        <f t="shared" si="11"/>
        <v>75.67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46.76</v>
      </c>
      <c r="DI6" s="22">
        <f t="shared" ref="DI6:DQ6" si="12">IF(DI7="",NA(),DI7)</f>
        <v>48.44</v>
      </c>
      <c r="DJ6" s="22">
        <f t="shared" si="12"/>
        <v>50.28</v>
      </c>
      <c r="DK6" s="22">
        <f t="shared" si="12"/>
        <v>51.82</v>
      </c>
      <c r="DL6" s="22">
        <f t="shared" si="12"/>
        <v>53.42</v>
      </c>
      <c r="DM6" s="22">
        <f t="shared" si="12"/>
        <v>48.05</v>
      </c>
      <c r="DN6" s="22">
        <f t="shared" si="12"/>
        <v>48.87</v>
      </c>
      <c r="DO6" s="22">
        <f t="shared" si="12"/>
        <v>49.92</v>
      </c>
      <c r="DP6" s="22">
        <f t="shared" si="12"/>
        <v>50.63</v>
      </c>
      <c r="DQ6" s="22">
        <f t="shared" si="12"/>
        <v>51.29</v>
      </c>
      <c r="DR6" s="21" t="str">
        <f>IF(DR7="","",IF(DR7="-","【-】","【"&amp;SUBSTITUTE(TEXT(DR7,"#,##0.00"),"-","△")&amp;"】"))</f>
        <v>【50.88】</v>
      </c>
      <c r="DS6" s="22">
        <f>IF(DS7="",NA(),DS7)</f>
        <v>0.89</v>
      </c>
      <c r="DT6" s="22">
        <f t="shared" ref="DT6:EB6" si="13">IF(DT7="",NA(),DT7)</f>
        <v>2.21</v>
      </c>
      <c r="DU6" s="22">
        <f t="shared" si="13"/>
        <v>5.57</v>
      </c>
      <c r="DV6" s="22">
        <f t="shared" si="13"/>
        <v>5.89</v>
      </c>
      <c r="DW6" s="22">
        <f t="shared" si="13"/>
        <v>6.47</v>
      </c>
      <c r="DX6" s="22">
        <f t="shared" si="13"/>
        <v>13.39</v>
      </c>
      <c r="DY6" s="22">
        <f t="shared" si="13"/>
        <v>14.85</v>
      </c>
      <c r="DZ6" s="22">
        <f t="shared" si="13"/>
        <v>16.88</v>
      </c>
      <c r="EA6" s="22">
        <f t="shared" si="13"/>
        <v>18.28</v>
      </c>
      <c r="EB6" s="22">
        <f t="shared" si="13"/>
        <v>19.61</v>
      </c>
      <c r="EC6" s="21" t="str">
        <f>IF(EC7="","",IF(EC7="-","【-】","【"&amp;SUBSTITUTE(TEXT(EC7,"#,##0.00"),"-","△")&amp;"】"))</f>
        <v>【22.30】</v>
      </c>
      <c r="ED6" s="22">
        <f>IF(ED7="",NA(),ED7)</f>
        <v>0.37</v>
      </c>
      <c r="EE6" s="22">
        <f t="shared" ref="EE6:EM6" si="14">IF(EE7="",NA(),EE7)</f>
        <v>0.56999999999999995</v>
      </c>
      <c r="EF6" s="22">
        <f t="shared" si="14"/>
        <v>0.37</v>
      </c>
      <c r="EG6" s="22">
        <f t="shared" si="14"/>
        <v>0.46</v>
      </c>
      <c r="EH6" s="22">
        <f t="shared" si="14"/>
        <v>0.34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93017</v>
      </c>
      <c r="D7" s="24">
        <v>46</v>
      </c>
      <c r="E7" s="24">
        <v>1</v>
      </c>
      <c r="F7" s="24">
        <v>0</v>
      </c>
      <c r="G7" s="24">
        <v>1</v>
      </c>
      <c r="H7" s="24" t="s">
        <v>93</v>
      </c>
      <c r="I7" s="24" t="s">
        <v>94</v>
      </c>
      <c r="J7" s="24" t="s">
        <v>95</v>
      </c>
      <c r="K7" s="24" t="s">
        <v>96</v>
      </c>
      <c r="L7" s="24" t="s">
        <v>97</v>
      </c>
      <c r="M7" s="24" t="s">
        <v>98</v>
      </c>
      <c r="N7" s="25" t="s">
        <v>99</v>
      </c>
      <c r="O7" s="25">
        <v>87.86</v>
      </c>
      <c r="P7" s="25">
        <v>91.96</v>
      </c>
      <c r="Q7" s="25">
        <v>3135</v>
      </c>
      <c r="R7" s="25">
        <v>31177</v>
      </c>
      <c r="S7" s="25">
        <v>54.39</v>
      </c>
      <c r="T7" s="25">
        <v>573.21</v>
      </c>
      <c r="U7" s="25">
        <v>28601</v>
      </c>
      <c r="V7" s="25">
        <v>49.78</v>
      </c>
      <c r="W7" s="25">
        <v>574.54999999999995</v>
      </c>
      <c r="X7" s="25">
        <v>112.77</v>
      </c>
      <c r="Y7" s="25">
        <v>116.57</v>
      </c>
      <c r="Z7" s="25">
        <v>112.02</v>
      </c>
      <c r="AA7" s="25">
        <v>107.28</v>
      </c>
      <c r="AB7" s="25">
        <v>110.55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1174.6500000000001</v>
      </c>
      <c r="AU7" s="25">
        <v>1235.29</v>
      </c>
      <c r="AV7" s="25">
        <v>1247.51</v>
      </c>
      <c r="AW7" s="25">
        <v>1209.73</v>
      </c>
      <c r="AX7" s="25">
        <v>972.33</v>
      </c>
      <c r="AY7" s="25">
        <v>359.47</v>
      </c>
      <c r="AZ7" s="25">
        <v>369.69</v>
      </c>
      <c r="BA7" s="25">
        <v>379.08</v>
      </c>
      <c r="BB7" s="25">
        <v>367.55</v>
      </c>
      <c r="BC7" s="25">
        <v>378.56</v>
      </c>
      <c r="BD7" s="25">
        <v>261.51</v>
      </c>
      <c r="BE7" s="25">
        <v>378.93</v>
      </c>
      <c r="BF7" s="25">
        <v>345</v>
      </c>
      <c r="BG7" s="25">
        <v>308.95999999999998</v>
      </c>
      <c r="BH7" s="25">
        <v>277.7</v>
      </c>
      <c r="BI7" s="25">
        <v>243.76</v>
      </c>
      <c r="BJ7" s="25">
        <v>401.79</v>
      </c>
      <c r="BK7" s="25">
        <v>402.99</v>
      </c>
      <c r="BL7" s="25">
        <v>398.98</v>
      </c>
      <c r="BM7" s="25">
        <v>418.68</v>
      </c>
      <c r="BN7" s="25">
        <v>395.68</v>
      </c>
      <c r="BO7" s="25">
        <v>265.16000000000003</v>
      </c>
      <c r="BP7" s="25">
        <v>93.1</v>
      </c>
      <c r="BQ7" s="25">
        <v>96.48</v>
      </c>
      <c r="BR7" s="25">
        <v>95.04</v>
      </c>
      <c r="BS7" s="25">
        <v>96.62</v>
      </c>
      <c r="BT7" s="25">
        <v>97.52</v>
      </c>
      <c r="BU7" s="25">
        <v>100.12</v>
      </c>
      <c r="BV7" s="25">
        <v>98.66</v>
      </c>
      <c r="BW7" s="25">
        <v>98.64</v>
      </c>
      <c r="BX7" s="25">
        <v>94.78</v>
      </c>
      <c r="BY7" s="25">
        <v>97.59</v>
      </c>
      <c r="BZ7" s="25">
        <v>102.35</v>
      </c>
      <c r="CA7" s="25">
        <v>160.25</v>
      </c>
      <c r="CB7" s="25">
        <v>155.01</v>
      </c>
      <c r="CC7" s="25">
        <v>157.44999999999999</v>
      </c>
      <c r="CD7" s="25">
        <v>154.83000000000001</v>
      </c>
      <c r="CE7" s="25">
        <v>153.79</v>
      </c>
      <c r="CF7" s="25">
        <v>174.97</v>
      </c>
      <c r="CG7" s="25">
        <v>178.59</v>
      </c>
      <c r="CH7" s="25">
        <v>178.92</v>
      </c>
      <c r="CI7" s="25">
        <v>181.3</v>
      </c>
      <c r="CJ7" s="25">
        <v>181.71</v>
      </c>
      <c r="CK7" s="25">
        <v>167.74</v>
      </c>
      <c r="CL7" s="25">
        <v>58.93</v>
      </c>
      <c r="CM7" s="25">
        <v>61.19</v>
      </c>
      <c r="CN7" s="25">
        <v>60.55</v>
      </c>
      <c r="CO7" s="25">
        <v>59.8</v>
      </c>
      <c r="CP7" s="25">
        <v>60.72</v>
      </c>
      <c r="CQ7" s="25">
        <v>55.63</v>
      </c>
      <c r="CR7" s="25">
        <v>55.03</v>
      </c>
      <c r="CS7" s="25">
        <v>55.14</v>
      </c>
      <c r="CT7" s="25">
        <v>55.89</v>
      </c>
      <c r="CU7" s="25">
        <v>55.72</v>
      </c>
      <c r="CV7" s="25">
        <v>60.29</v>
      </c>
      <c r="CW7" s="25">
        <v>75.989999999999995</v>
      </c>
      <c r="CX7" s="25">
        <v>73.41</v>
      </c>
      <c r="CY7" s="25">
        <v>74.94</v>
      </c>
      <c r="CZ7" s="25">
        <v>76.27</v>
      </c>
      <c r="DA7" s="25">
        <v>75.67</v>
      </c>
      <c r="DB7" s="25">
        <v>82.04</v>
      </c>
      <c r="DC7" s="25">
        <v>81.900000000000006</v>
      </c>
      <c r="DD7" s="25">
        <v>81.39</v>
      </c>
      <c r="DE7" s="25">
        <v>81.27</v>
      </c>
      <c r="DF7" s="25">
        <v>81.260000000000005</v>
      </c>
      <c r="DG7" s="25">
        <v>90.12</v>
      </c>
      <c r="DH7" s="25">
        <v>46.76</v>
      </c>
      <c r="DI7" s="25">
        <v>48.44</v>
      </c>
      <c r="DJ7" s="25">
        <v>50.28</v>
      </c>
      <c r="DK7" s="25">
        <v>51.82</v>
      </c>
      <c r="DL7" s="25">
        <v>53.42</v>
      </c>
      <c r="DM7" s="25">
        <v>48.05</v>
      </c>
      <c r="DN7" s="25">
        <v>48.87</v>
      </c>
      <c r="DO7" s="25">
        <v>49.92</v>
      </c>
      <c r="DP7" s="25">
        <v>50.63</v>
      </c>
      <c r="DQ7" s="25">
        <v>51.29</v>
      </c>
      <c r="DR7" s="25">
        <v>50.88</v>
      </c>
      <c r="DS7" s="25">
        <v>0.89</v>
      </c>
      <c r="DT7" s="25">
        <v>2.21</v>
      </c>
      <c r="DU7" s="25">
        <v>5.57</v>
      </c>
      <c r="DV7" s="25">
        <v>5.89</v>
      </c>
      <c r="DW7" s="25">
        <v>6.47</v>
      </c>
      <c r="DX7" s="25">
        <v>13.39</v>
      </c>
      <c r="DY7" s="25">
        <v>14.85</v>
      </c>
      <c r="DZ7" s="25">
        <v>16.88</v>
      </c>
      <c r="EA7" s="25">
        <v>18.28</v>
      </c>
      <c r="EB7" s="25">
        <v>19.61</v>
      </c>
      <c r="EC7" s="25">
        <v>22.3</v>
      </c>
      <c r="ED7" s="25">
        <v>0.37</v>
      </c>
      <c r="EE7" s="25">
        <v>0.56999999999999995</v>
      </c>
      <c r="EF7" s="25">
        <v>0.37</v>
      </c>
      <c r="EG7" s="25">
        <v>0.46</v>
      </c>
      <c r="EH7" s="25">
        <v>0.34</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2022-12-01T00:55:05Z</dcterms:created>
  <dcterms:modified xsi:type="dcterms:W3CDTF">2023-01-31T04:22:58Z</dcterms:modified>
  <cp:category/>
</cp:coreProperties>
</file>