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8E0E590E-7013-4AC2-B22B-CC81933D6606}" xr6:coauthVersionLast="47" xr6:coauthVersionMax="47" xr10:uidLastSave="{00000000-0000-0000-0000-000000000000}"/>
  <workbookProtection workbookAlgorithmName="SHA-512" workbookHashValue="s9pZhtFIXIySQRMuZtM5TqZ+1yTCFAQMq/CjmCLUC8JYIDP9Jki90T3RF3tb5PbiCdT8ltjI/EtFUjQ9eZLXLg==" workbookSaltValue="OYJw2VaIhgiZVLBzP/+txg=="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P10" i="4"/>
  <c r="I10" i="4"/>
  <c r="BB8" i="4"/>
  <c r="AT8" i="4"/>
  <c r="AL8" i="4"/>
  <c r="AD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<sst xmlns="http://schemas.openxmlformats.org/spreadsheetml/2006/main" count="228" uniqueCount="113">
  <si>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</si>
  <si>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</si>
  <si>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</si>
  <si>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</si>
  <si>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</si>
  <si>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</si>
  <si>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</si>
  <si>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</si>
  <si>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</si>
  <si>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</si>
  <si>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</si>
  <si>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</si>
  <si>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</si>
  <si>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</si>
  <si>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</si>
  <si>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</si>
  <si>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</si>
  <si>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</si>
  <si>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</si>
  <si>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</si>
  <si>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</si>
  <si>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</si>
  <si>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</si>
  <si>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</si>
  <si>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</si>
  <si>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</si>
  <si>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</si>
  <si>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</si>
  <si>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</si>
  <si>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</si>
  <si>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</si>
  <si>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</si>
  <si>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</si>
  <si>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</si>
  <si>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</si>
  <si>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</si>
  <si>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</si>
  <si>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</si>
  <si>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</si>
  <si>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</si>
  <si>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</si>
  <si>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</si>
  <si>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</si>
  <si>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</si>
  <si>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</si>
  <si>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</si>
  <si>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</si>
  <si>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</si>
  <si>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</si>
  <si>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</si>
  <si>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</si>
  <si>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</si>
  <si>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</si>
  <si>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</si>
  <si>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</si>
  <si>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</si>
  <si>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</si>
  <si>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</si>
  <si>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</si>
  <si>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</si>
  <si>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</si>
  <si>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</si>
  <si>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</si>
  <si>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</si>
  <si>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</si>
  <si>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</si>
  <si>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</si>
  <si>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</si>
  <si>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</si>
  <si>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</si>
  <si>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</si>
  <si>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</si>
  <si>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</si>
  <si>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</si>
  <si>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</si>
  <si>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</si>
  <si>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</si>
  <si>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</si>
  <si>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</si>
  <si>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</si>
  <si>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</si>
  <si>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</si>
  <si>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</si>
  <si>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</si>
  <si>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</si>
  <si>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</si>
  <si>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</si>
  <si>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</si>
  <si>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</si>
  <si>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</si>
  <si>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</si>
  <si>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</si>
  <si>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</si>
  <si>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</si>
  <si>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</si>
  <si>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</si>
  <si>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</si>
  <si>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</si>
  <si>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</si>
  <si>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</si>
  <si>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</si>
  <si>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</si>
  <si>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</si>
  <si>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</si>
  <si>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</si>
  <si>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</si>
  <si>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</si>
  <si>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</si>
  <si>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</si>
  <si>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</si>
  <si>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経営の健全性・効率性を示す数値は概ね良好なものとなっている。しかしながら、給水に係る費用が水道料金で賄えていない状況から、引き続き経費の削減や料金収入の確保等に努めていく必要がある。
　また、老朽化に伴う施設等の更新については、令和７年度改定予定のアセット・マネジメント等を鑑みて、計画的に改修を行う必要がある。
</t>
    <phoneticPr fontId="4"/>
  </si>
  <si>
    <t xml:space="preserve">　法定耐用年数を経過した管路の保有度合を示す②管路経年化率は類似団体平均値を下回っているものの、①有形固定資産減価償却率は年々増加している。
　これらのことから、現時点では管路の更新等の必要性は低いものの、近い将来管路以外の施設等の更新が必要となり、費用が増大していくことが予測される。
　財源の確保や道路工事にあわせて管路工事を行い経費削減に努めるなどの計画的な更新等が必要である。
</t>
    <rPh sb="2" eb="3">
      <t>サダ</t>
    </rPh>
    <phoneticPr fontId="4"/>
  </si>
  <si>
    <t xml:space="preserve">　単年度の収支が黒字であることを示す①経常収支比率は１００％を超えており堅調に推移している。③流動比率は引き続き高い水準を保ち、短期的な債務に対する支払い能力は十分確保できている。④企業債残高対給水収益比率は計画的に減少している。
　一方で、⑤料金回収率は１００％を下回り、給水に係る費用が水道料金で賄えていない状況にある。また、⑧有収率は７８％と、ここ数年では高い値となったが、依然として類似団体平均値より下回っており、引き続き漏水対策に努める必要がある。
　今後の給水人口や水需要の動向に注視しながら、計画的に施設及び管路の更新を行うことが必要である。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</si>
</sst>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0.46</c:v>
                </c:pt>
                <c:pt idx="2">
                  <c:v>0.34</c:v>
                </c:pt>
                <c:pt idx="3">
                  <c:v>0.56000000000000005</c:v>
                </c:pt>
                <c:pt idx="4">
                  <c:v>0.12</c:v>
                </c:pt>
              </c:numCache>
            </c:numRef>
          </c:val>
          <c:extLst>
            <c:ext xmlns:c16="http://schemas.microsoft.com/office/drawing/2014/chart" uri="{C3380CC4-5D6E-409C-BE32-E72D297353CC}">
              <c16:uniqueId val="{00000000-4909-4DB6-9328-299C870D65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909-4DB6-9328-299C870D65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60.55</c:v>
                </c:pt>
                <c:pt idx="1">
                  <c:v>59.8</c:v>
                </c:pt>
                <c:pt idx="2">
                  <c:v>60.72</c:v>
                </c:pt>
                <c:pt idx="3">
                  <c:v>65.760000000000005</c:v>
                </c:pt>
                <c:pt idx="4">
                  <c:v>57.59</c:v>
                </c:pt>
              </c:numCache>
            </c:numRef>
          </c:val>
          <c:extLst>
            <c:ext xmlns:c16="http://schemas.microsoft.com/office/drawing/2014/chart" uri="{C3380CC4-5D6E-409C-BE32-E72D297353CC}">
              <c16:uniqueId val="{00000000-EB69-4328-93EE-113A6EB092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B69-4328-93EE-113A6EB092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74.94</c:v>
                </c:pt>
                <c:pt idx="1">
                  <c:v>76.27</c:v>
                </c:pt>
                <c:pt idx="2">
                  <c:v>75.67</c:v>
                </c:pt>
                <c:pt idx="3">
                  <c:v>69.58</c:v>
                </c:pt>
                <c:pt idx="4">
                  <c:v>78.8</c:v>
                </c:pt>
              </c:numCache>
            </c:numRef>
          </c:val>
          <c:extLst>
            <c:ext xmlns:c16="http://schemas.microsoft.com/office/drawing/2014/chart" uri="{C3380CC4-5D6E-409C-BE32-E72D297353CC}">
              <c16:uniqueId val="{00000000-0A20-4F6F-A4EA-1A29C622A9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A20-4F6F-A4EA-1A29C622A9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112.02</c:v>
                </c:pt>
                <c:pt idx="1">
                  <c:v>107.28</c:v>
                </c:pt>
                <c:pt idx="2">
                  <c:v>110.55</c:v>
                </c:pt>
                <c:pt idx="3">
                  <c:v>103.51</c:v>
                </c:pt>
                <c:pt idx="4">
                  <c:v>111.95</c:v>
                </c:pt>
              </c:numCache>
            </c:numRef>
          </c:val>
          <c:extLst>
            <c:ext xmlns:c16="http://schemas.microsoft.com/office/drawing/2014/chart" uri="{C3380CC4-5D6E-409C-BE32-E72D297353CC}">
              <c16:uniqueId val="{00000000-6156-4CC7-A939-1118A61C77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156-4CC7-A939-1118A61C77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50.28</c:v>
                </c:pt>
                <c:pt idx="1">
                  <c:v>51.82</c:v>
                </c:pt>
                <c:pt idx="2">
                  <c:v>53.42</c:v>
                </c:pt>
                <c:pt idx="3">
                  <c:v>54.66</c:v>
                </c:pt>
                <c:pt idx="4">
                  <c:v>56.23</c:v>
                </c:pt>
              </c:numCache>
            </c:numRef>
          </c:val>
          <c:extLst>
            <c:ext xmlns:c16="http://schemas.microsoft.com/office/drawing/2014/chart" uri="{C3380CC4-5D6E-409C-BE32-E72D297353CC}">
              <c16:uniqueId val="{00000000-5EBA-4472-983B-30A8D941D7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EBA-4472-983B-30A8D941D7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5.57</c:v>
                </c:pt>
                <c:pt idx="1">
                  <c:v>5.89</c:v>
                </c:pt>
                <c:pt idx="2">
                  <c:v>6.47</c:v>
                </c:pt>
                <c:pt idx="3">
                  <c:v>6.41</c:v>
                </c:pt>
                <c:pt idx="4">
                  <c:v>7.67</c:v>
                </c:pt>
              </c:numCache>
            </c:numRef>
          </c:val>
          <c:extLst>
            <c:ext xmlns:c16="http://schemas.microsoft.com/office/drawing/2014/chart" uri="{C3380CC4-5D6E-409C-BE32-E72D297353CC}">
              <c16:uniqueId val="{00000000-4052-4AFE-9EBD-71EDD9DE6A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4052-4AFE-9EBD-71EDD9DE6A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5-44E7-B418-5C9600F5C8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B05-44E7-B418-5C9600F5C8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1247.51</c:v>
                </c:pt>
                <c:pt idx="1">
                  <c:v>1209.73</c:v>
                </c:pt>
                <c:pt idx="2">
                  <c:v>972.33</c:v>
                </c:pt>
                <c:pt idx="3">
                  <c:v>894.09</c:v>
                </c:pt>
                <c:pt idx="4">
                  <c:v>888.62</c:v>
                </c:pt>
              </c:numCache>
            </c:numRef>
          </c:val>
          <c:extLst>
            <c:ext xmlns:c16="http://schemas.microsoft.com/office/drawing/2014/chart" uri="{C3380CC4-5D6E-409C-BE32-E72D297353CC}">
              <c16:uniqueId val="{00000000-3BBF-4DC1-ADD9-A8599A5315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3BBF-4DC1-ADD9-A8599A5315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308.95999999999998</c:v>
                </c:pt>
                <c:pt idx="1">
                  <c:v>277.7</c:v>
                </c:pt>
                <c:pt idx="2">
                  <c:v>243.76</c:v>
                </c:pt>
                <c:pt idx="3">
                  <c:v>237.31</c:v>
                </c:pt>
                <c:pt idx="4">
                  <c:v>193.01</c:v>
                </c:pt>
              </c:numCache>
            </c:numRef>
          </c:val>
          <c:extLst>
            <c:ext xmlns:c16="http://schemas.microsoft.com/office/drawing/2014/chart" uri="{C3380CC4-5D6E-409C-BE32-E72D297353CC}">
              <c16:uniqueId val="{00000000-BC47-458D-B81E-A3A0B95EA2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C47-458D-B81E-A3A0B95EA2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95.04</c:v>
                </c:pt>
                <c:pt idx="1">
                  <c:v>96.62</c:v>
                </c:pt>
                <c:pt idx="2">
                  <c:v>97.52</c:v>
                </c:pt>
                <c:pt idx="3">
                  <c:v>81.28</c:v>
                </c:pt>
                <c:pt idx="4">
                  <c:v>91.61</c:v>
                </c:pt>
              </c:numCache>
            </c:numRef>
          </c:val>
          <c:extLst>
            <c:ext xmlns:c16="http://schemas.microsoft.com/office/drawing/2014/chart" uri="{C3380CC4-5D6E-409C-BE32-E72D297353CC}">
              <c16:uniqueId val="{00000000-ED12-45CE-ADB3-275BA137EB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D12-45CE-ADB3-275BA137EB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157.44999999999999</c:v>
                </c:pt>
                <c:pt idx="1">
                  <c:v>154.83000000000001</c:v>
                </c:pt>
                <c:pt idx="2">
                  <c:v>153.79</c:v>
                </c:pt>
                <c:pt idx="3">
                  <c:v>165.69</c:v>
                </c:pt>
                <c:pt idx="4">
                  <c:v>153.99</c:v>
                </c:pt>
              </c:numCache>
            </c:numRef>
          </c:val>
          <c:extLst>
            <c:ext xmlns:c16="http://schemas.microsoft.com/office/drawing/2014/chart" uri="{C3380CC4-5D6E-409C-BE32-E72D297353CC}">
              <c16:uniqueId val="{00000000-03F8-4486-AAC1-6E388977A7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3F8-4486-AAC1-6E388977A7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上三川町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31012</v>
      </c>
      <c r="AM8" s="65"/>
      <c r="AN8" s="65"/>
      <c r="AO8" s="65"/>
      <c r="AP8" s="65"/>
      <c r="AQ8" s="65"/>
      <c r="AR8" s="65"/>
      <c r="AS8" s="65"/>
      <c r="AT8" s="36">
        <f>データ!$S$6</f>
        <v>54.39</v>
      </c>
      <c r="AU8" s="37"/>
      <c r="AV8" s="37"/>
      <c r="AW8" s="37"/>
      <c r="AX8" s="37"/>
      <c r="AY8" s="37"/>
      <c r="AZ8" s="37"/>
      <c r="BA8" s="37"/>
      <c r="BB8" s="54">
        <f>データ!$T$6</f>
        <v>570.17999999999995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90.59</v>
      </c>
      <c r="J10" s="37"/>
      <c r="K10" s="37"/>
      <c r="L10" s="37"/>
      <c r="M10" s="37"/>
      <c r="N10" s="37"/>
      <c r="O10" s="64"/>
      <c r="P10" s="54">
        <f>データ!$P$6</f>
        <v>93.35</v>
      </c>
      <c r="Q10" s="54"/>
      <c r="R10" s="54"/>
      <c r="S10" s="54"/>
      <c r="T10" s="54"/>
      <c r="U10" s="54"/>
      <c r="V10" s="54"/>
      <c r="W10" s="65">
        <f>データ!$Q$6</f>
        <v>3135</v>
      </c>
      <c r="X10" s="65"/>
      <c r="Y10" s="65"/>
      <c r="Z10" s="65"/>
      <c r="AA10" s="65"/>
      <c r="AB10" s="65"/>
      <c r="AC10" s="65"/>
      <c r="AD10" s="2"/>
      <c r="AE10" s="2"/>
      <c r="AF10" s="2"/>
      <c r="AG10" s="2"/>
      <c r="AH10" s="2"/>
      <c r="AI10" s="2"/>
      <c r="AJ10" s="2"/>
      <c r="AK10" s="2"/>
      <c r="AL10" s="65">
        <f>データ!$U$6</f>
        <v>28879</v>
      </c>
      <c r="AM10" s="65"/>
      <c r="AN10" s="65"/>
      <c r="AO10" s="65"/>
      <c r="AP10" s="65"/>
      <c r="AQ10" s="65"/>
      <c r="AR10" s="65"/>
      <c r="AS10" s="65"/>
      <c r="AT10" s="36">
        <f>データ!$V$6</f>
        <v>49.78</v>
      </c>
      <c r="AU10" s="37"/>
      <c r="AV10" s="37"/>
      <c r="AW10" s="37"/>
      <c r="AX10" s="37"/>
      <c r="AY10" s="37"/>
      <c r="AZ10" s="37"/>
      <c r="BA10" s="37"/>
      <c r="BB10" s="54">
        <f>データ!$W$6</f>
        <v>580.13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jrwKcY2D9aqI/cm4FP8olfadeXobzdOi+I6XWYS71AfM2tWIaOJinR0IridiEJ20GDm7dOEf2LOW9/CiRcu7A==" saltValue="jC2UwHB/PzmuJHANOxci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93017</v>
      </c>
      <c r="D6" s="20">
        <f t="shared" si="3"/>
        <v>46</v>
      </c>
      <c r="E6" s="20">
        <f t="shared" si="3"/>
        <v>1</v>
      </c>
      <c r="F6" s="20">
        <f t="shared" si="3"/>
        <v>0</v>
      </c>
      <c r="G6" s="20">
        <f t="shared" si="3"/>
        <v>1</v>
      </c>
      <c r="H6" s="20" t="str">
        <f t="shared" si="3"/>
        <v>栃木県　上三川町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90.59</v>
      </c>
      <c r="P6" s="21">
        <f t="shared" si="3"/>
        <v>93.35</v>
      </c>
      <c r="Q6" s="21">
        <f t="shared" si="3"/>
        <v>3135</v>
      </c>
      <c r="R6" s="21">
        <f t="shared" si="3"/>
        <v>31012</v>
      </c>
      <c r="S6" s="21">
        <f t="shared" si="3"/>
        <v>54.39</v>
      </c>
      <c r="T6" s="21">
        <f t="shared" si="3"/>
        <v>570.17999999999995</v>
      </c>
      <c r="U6" s="21">
        <f t="shared" si="3"/>
        <v>28879</v>
      </c>
      <c r="V6" s="21">
        <f t="shared" si="3"/>
        <v>49.78</v>
      </c>
      <c r="W6" s="21">
        <f t="shared" si="3"/>
        <v>580.13</v>
      </c>
      <c r="X6" s="22">
        <f>IF(X7="",NA(),X7)</f>
        <v>112.02</v>
      </c>
      <c r="Y6" s="22">
        <f t="shared" ref="Y6:AG6" si="4">IF(Y7="",NA(),Y7)</f>
        <v>107.28</v>
      </c>
      <c r="Z6" s="22">
        <f t="shared" si="4"/>
        <v>110.55</v>
      </c>
      <c r="AA6" s="22">
        <f t="shared" si="4"/>
        <v>103.51</v>
      </c>
      <c r="AB6" s="22">
        <f t="shared" si="4"/>
        <v>111.95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1247.51</v>
      </c>
      <c r="AU6" s="22">
        <f t="shared" ref="AU6:BC6" si="6">IF(AU7="",NA(),AU7)</f>
        <v>1209.73</v>
      </c>
      <c r="AV6" s="22">
        <f t="shared" si="6"/>
        <v>972.33</v>
      </c>
      <c r="AW6" s="22">
        <f t="shared" si="6"/>
        <v>894.09</v>
      </c>
      <c r="AX6" s="22">
        <f t="shared" si="6"/>
        <v>888.62</v>
      </c>
      <c r="AY6" s="22">
        <f t="shared" si="6"/>
        <v>379.08</v>
      </c>
      <c r="AZ6" s="22">
        <f t="shared" si="6"/>
        <v>367.55</v>
      </c>
      <c r="BA6" s="22">
        <f t="shared" si="6"/>
        <v>378.56</v>
      </c>
      <c r="BB6" s="22">
        <f t="shared" si="6"/>
        <v>364.46</v>
      </c>
      <c r="BC6" s="22">
        <f t="shared" si="6"/>
        <v>338.89</v>
      </c>
      <c r="BD6" s="21" t="str">
        <f>IF(BD7="","",IF(BD7="-","【-】","【"&amp;SUBSTITUTE(TEXT(BD7,"#,##0.00"),"-","△")&amp;"】"))</f>
        <v>【243.36】</v>
      </c>
      <c r="BE6" s="22">
        <f>IF(BE7="",NA(),BE7)</f>
        <v>308.95999999999998</v>
      </c>
      <c r="BF6" s="22">
        <f t="shared" ref="BF6:BN6" si="7">IF(BF7="",NA(),BF7)</f>
        <v>277.7</v>
      </c>
      <c r="BG6" s="22">
        <f t="shared" si="7"/>
        <v>243.76</v>
      </c>
      <c r="BH6" s="22">
        <f t="shared" si="7"/>
        <v>237.31</v>
      </c>
      <c r="BI6" s="22">
        <f t="shared" si="7"/>
        <v>193.01</v>
      </c>
      <c r="BJ6" s="22">
        <f t="shared" si="7"/>
        <v>398.98</v>
      </c>
      <c r="BK6" s="22">
        <f t="shared" si="7"/>
        <v>418.68</v>
      </c>
      <c r="BL6" s="22">
        <f t="shared" si="7"/>
        <v>395.68</v>
      </c>
      <c r="BM6" s="22">
        <f t="shared" si="7"/>
        <v>403.72</v>
      </c>
      <c r="BN6" s="22">
        <f t="shared" si="7"/>
        <v>400.21</v>
      </c>
      <c r="BO6" s="21" t="str">
        <f>IF(BO7="","",IF(BO7="-","【-】","【"&amp;SUBSTITUTE(TEXT(BO7,"#,##0.00"),"-","△")&amp;"】"))</f>
        <v>【265.93】</v>
      </c>
      <c r="BP6" s="22">
        <f>IF(BP7="",NA(),BP7)</f>
        <v>95.04</v>
      </c>
      <c r="BQ6" s="22">
        <f t="shared" ref="BQ6:BY6" si="8">IF(BQ7="",NA(),BQ7)</f>
        <v>96.62</v>
      </c>
      <c r="BR6" s="22">
        <f t="shared" si="8"/>
        <v>97.52</v>
      </c>
      <c r="BS6" s="22">
        <f t="shared" si="8"/>
        <v>81.28</v>
      </c>
      <c r="BT6" s="22">
        <f t="shared" si="8"/>
        <v>91.61</v>
      </c>
      <c r="BU6" s="22">
        <f t="shared" si="8"/>
        <v>98.64</v>
      </c>
      <c r="BV6" s="22">
        <f t="shared" si="8"/>
        <v>94.78</v>
      </c>
      <c r="BW6" s="22">
        <f t="shared" si="8"/>
        <v>97.59</v>
      </c>
      <c r="BX6" s="22">
        <f t="shared" si="8"/>
        <v>92.17</v>
      </c>
      <c r="BY6" s="22">
        <f t="shared" si="8"/>
        <v>92.83</v>
      </c>
      <c r="BZ6" s="21" t="str">
        <f>IF(BZ7="","",IF(BZ7="-","【-】","【"&amp;SUBSTITUTE(TEXT(BZ7,"#,##0.00"),"-","△")&amp;"】"))</f>
        <v>【97.82】</v>
      </c>
      <c r="CA6" s="22">
        <f>IF(CA7="",NA(),CA7)</f>
        <v>157.44999999999999</v>
      </c>
      <c r="CB6" s="22">
        <f t="shared" ref="CB6:CJ6" si="9">IF(CB7="",NA(),CB7)</f>
        <v>154.83000000000001</v>
      </c>
      <c r="CC6" s="22">
        <f t="shared" si="9"/>
        <v>153.79</v>
      </c>
      <c r="CD6" s="22">
        <f t="shared" si="9"/>
        <v>165.69</v>
      </c>
      <c r="CE6" s="22">
        <f t="shared" si="9"/>
        <v>153.99</v>
      </c>
      <c r="CF6" s="22">
        <f t="shared" si="9"/>
        <v>178.92</v>
      </c>
      <c r="CG6" s="22">
        <f t="shared" si="9"/>
        <v>181.3</v>
      </c>
      <c r="CH6" s="22">
        <f t="shared" si="9"/>
        <v>181.71</v>
      </c>
      <c r="CI6" s="22">
        <f t="shared" si="9"/>
        <v>188.51</v>
      </c>
      <c r="CJ6" s="22">
        <f t="shared" si="9"/>
        <v>189.43</v>
      </c>
      <c r="CK6" s="21" t="str">
        <f>IF(CK7="","",IF(CK7="-","【-】","【"&amp;SUBSTITUTE(TEXT(CK7,"#,##0.00"),"-","△")&amp;"】"))</f>
        <v>【177.56】</v>
      </c>
      <c r="CL6" s="22">
        <f>IF(CL7="",NA(),CL7)</f>
        <v>60.55</v>
      </c>
      <c r="CM6" s="22">
        <f t="shared" ref="CM6:CU6" si="10">IF(CM7="",NA(),CM7)</f>
        <v>59.8</v>
      </c>
      <c r="CN6" s="22">
        <f t="shared" si="10"/>
        <v>60.72</v>
      </c>
      <c r="CO6" s="22">
        <f t="shared" si="10"/>
        <v>65.760000000000005</v>
      </c>
      <c r="CP6" s="22">
        <f t="shared" si="10"/>
        <v>57.59</v>
      </c>
      <c r="CQ6" s="22">
        <f t="shared" si="10"/>
        <v>55.14</v>
      </c>
      <c r="CR6" s="22">
        <f t="shared" si="10"/>
        <v>55.89</v>
      </c>
      <c r="CS6" s="22">
        <f t="shared" si="10"/>
        <v>55.72</v>
      </c>
      <c r="CT6" s="22">
        <f t="shared" si="10"/>
        <v>55.31</v>
      </c>
      <c r="CU6" s="22">
        <f t="shared" si="10"/>
        <v>55.14</v>
      </c>
      <c r="CV6" s="21" t="str">
        <f>IF(CV7="","",IF(CV7="-","【-】","【"&amp;SUBSTITUTE(TEXT(CV7,"#,##0.00"),"-","△")&amp;"】"))</f>
        <v>【59.81】</v>
      </c>
      <c r="CW6" s="22">
        <f>IF(CW7="",NA(),CW7)</f>
        <v>74.94</v>
      </c>
      <c r="CX6" s="22">
        <f t="shared" ref="CX6:DF6" si="11">IF(CX7="",NA(),CX7)</f>
        <v>76.27</v>
      </c>
      <c r="CY6" s="22">
        <f t="shared" si="11"/>
        <v>75.67</v>
      </c>
      <c r="CZ6" s="22">
        <f t="shared" si="11"/>
        <v>69.58</v>
      </c>
      <c r="DA6" s="22">
        <f t="shared" si="11"/>
        <v>78.8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50.28</v>
      </c>
      <c r="DI6" s="22">
        <f t="shared" ref="DI6:DQ6" si="12">IF(DI7="",NA(),DI7)</f>
        <v>51.82</v>
      </c>
      <c r="DJ6" s="22">
        <f t="shared" si="12"/>
        <v>53.42</v>
      </c>
      <c r="DK6" s="22">
        <f t="shared" si="12"/>
        <v>54.66</v>
      </c>
      <c r="DL6" s="22">
        <f t="shared" si="12"/>
        <v>56.23</v>
      </c>
      <c r="DM6" s="22">
        <f t="shared" si="12"/>
        <v>49.92</v>
      </c>
      <c r="DN6" s="22">
        <f t="shared" si="12"/>
        <v>50.63</v>
      </c>
      <c r="DO6" s="22">
        <f t="shared" si="12"/>
        <v>51.29</v>
      </c>
      <c r="DP6" s="22">
        <f t="shared" si="12"/>
        <v>52.2</v>
      </c>
      <c r="DQ6" s="22">
        <f t="shared" si="12"/>
        <v>52.7</v>
      </c>
      <c r="DR6" s="21" t="str">
        <f>IF(DR7="","",IF(DR7="-","【-】","【"&amp;SUBSTITUTE(TEXT(DR7,"#,##0.00"),"-","△")&amp;"】"))</f>
        <v>【52.02】</v>
      </c>
      <c r="DS6" s="22">
        <f>IF(DS7="",NA(),DS7)</f>
        <v>5.57</v>
      </c>
      <c r="DT6" s="22">
        <f t="shared" ref="DT6:EB6" si="13">IF(DT7="",NA(),DT7)</f>
        <v>5.89</v>
      </c>
      <c r="DU6" s="22">
        <f t="shared" si="13"/>
        <v>6.47</v>
      </c>
      <c r="DV6" s="22">
        <f t="shared" si="13"/>
        <v>6.41</v>
      </c>
      <c r="DW6" s="22">
        <f t="shared" si="13"/>
        <v>7.67</v>
      </c>
      <c r="DX6" s="22">
        <f t="shared" si="13"/>
        <v>16.88</v>
      </c>
      <c r="DY6" s="22">
        <f t="shared" si="13"/>
        <v>18.28</v>
      </c>
      <c r="DZ6" s="22">
        <f t="shared" si="13"/>
        <v>19.61</v>
      </c>
      <c r="EA6" s="22">
        <f t="shared" si="13"/>
        <v>20.73</v>
      </c>
      <c r="EB6" s="22">
        <f t="shared" si="13"/>
        <v>22.86</v>
      </c>
      <c r="EC6" s="21" t="str">
        <f>IF(EC7="","",IF(EC7="-","【-】","【"&amp;SUBSTITUTE(TEXT(EC7,"#,##0.00"),"-","△")&amp;"】"))</f>
        <v>【25.37】</v>
      </c>
      <c r="ED6" s="22">
        <f>IF(ED7="",NA(),ED7)</f>
        <v>0.37</v>
      </c>
      <c r="EE6" s="22">
        <f t="shared" ref="EE6:EM6" si="14">IF(EE7="",NA(),EE7)</f>
        <v>0.46</v>
      </c>
      <c r="EF6" s="22">
        <f t="shared" si="14"/>
        <v>0.34</v>
      </c>
      <c r="EG6" s="22">
        <f t="shared" si="14"/>
        <v>0.56000000000000005</v>
      </c>
      <c r="EH6" s="22">
        <f t="shared" si="14"/>
        <v>0.12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93017</v>
      </c>
      <c r="D7" s="24">
        <v>46</v>
      </c>
      <c r="E7" s="24">
        <v>1</v>
      </c>
      <c r="F7" s="24">
        <v>0</v>
      </c>
      <c r="G7" s="24">
        <v>1</v>
      </c>
      <c r="H7" s="24" t="s">
        <v>93</v>
      </c>
      <c r="I7" s="24" t="s">
        <v>94</v>
      </c>
      <c r="J7" s="24" t="s">
        <v>95</v>
      </c>
      <c r="K7" s="24" t="s">
        <v>96</v>
      </c>
      <c r="L7" s="24" t="s">
        <v>97</v>
      </c>
      <c r="M7" s="24" t="s">
        <v>98</v>
      </c>
      <c r="N7" s="25" t="s">
        <v>99</v>
      </c>
      <c r="O7" s="25">
        <v>90.59</v>
      </c>
      <c r="P7" s="25">
        <v>93.35</v>
      </c>
      <c r="Q7" s="25">
        <v>3135</v>
      </c>
      <c r="R7" s="25">
        <v>31012</v>
      </c>
      <c r="S7" s="25">
        <v>54.39</v>
      </c>
      <c r="T7" s="25">
        <v>570.17999999999995</v>
      </c>
      <c r="U7" s="25">
        <v>28879</v>
      </c>
      <c r="V7" s="25">
        <v>49.78</v>
      </c>
      <c r="W7" s="25">
        <v>580.13</v>
      </c>
      <c r="X7" s="25">
        <v>112.02</v>
      </c>
      <c r="Y7" s="25">
        <v>107.28</v>
      </c>
      <c r="Z7" s="25">
        <v>110.55</v>
      </c>
      <c r="AA7" s="25">
        <v>103.51</v>
      </c>
      <c r="AB7" s="25">
        <v>111.95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1247.51</v>
      </c>
      <c r="AU7" s="25">
        <v>1209.73</v>
      </c>
      <c r="AV7" s="25">
        <v>972.33</v>
      </c>
      <c r="AW7" s="25">
        <v>894.09</v>
      </c>
      <c r="AX7" s="25">
        <v>888.62</v>
      </c>
      <c r="AY7" s="25">
        <v>379.08</v>
      </c>
      <c r="AZ7" s="25">
        <v>367.55</v>
      </c>
      <c r="BA7" s="25">
        <v>378.56</v>
      </c>
      <c r="BB7" s="25">
        <v>364.46</v>
      </c>
      <c r="BC7" s="25">
        <v>338.89</v>
      </c>
      <c r="BD7" s="25">
        <v>243.36</v>
      </c>
      <c r="BE7" s="25">
        <v>308.95999999999998</v>
      </c>
      <c r="BF7" s="25">
        <v>277.7</v>
      </c>
      <c r="BG7" s="25">
        <v>243.76</v>
      </c>
      <c r="BH7" s="25">
        <v>237.31</v>
      </c>
      <c r="BI7" s="25">
        <v>193.01</v>
      </c>
      <c r="BJ7" s="25">
        <v>398.98</v>
      </c>
      <c r="BK7" s="25">
        <v>418.68</v>
      </c>
      <c r="BL7" s="25">
        <v>395.68</v>
      </c>
      <c r="BM7" s="25">
        <v>403.72</v>
      </c>
      <c r="BN7" s="25">
        <v>400.21</v>
      </c>
      <c r="BO7" s="25">
        <v>265.93</v>
      </c>
      <c r="BP7" s="25">
        <v>95.04</v>
      </c>
      <c r="BQ7" s="25">
        <v>96.62</v>
      </c>
      <c r="BR7" s="25">
        <v>97.52</v>
      </c>
      <c r="BS7" s="25">
        <v>81.28</v>
      </c>
      <c r="BT7" s="25">
        <v>91.61</v>
      </c>
      <c r="BU7" s="25">
        <v>98.64</v>
      </c>
      <c r="BV7" s="25">
        <v>94.78</v>
      </c>
      <c r="BW7" s="25">
        <v>97.59</v>
      </c>
      <c r="BX7" s="25">
        <v>92.17</v>
      </c>
      <c r="BY7" s="25">
        <v>92.83</v>
      </c>
      <c r="BZ7" s="25">
        <v>97.82</v>
      </c>
      <c r="CA7" s="25">
        <v>157.44999999999999</v>
      </c>
      <c r="CB7" s="25">
        <v>154.83000000000001</v>
      </c>
      <c r="CC7" s="25">
        <v>153.79</v>
      </c>
      <c r="CD7" s="25">
        <v>165.69</v>
      </c>
      <c r="CE7" s="25">
        <v>153.99</v>
      </c>
      <c r="CF7" s="25">
        <v>178.92</v>
      </c>
      <c r="CG7" s="25">
        <v>181.3</v>
      </c>
      <c r="CH7" s="25">
        <v>181.71</v>
      </c>
      <c r="CI7" s="25">
        <v>188.51</v>
      </c>
      <c r="CJ7" s="25">
        <v>189.43</v>
      </c>
      <c r="CK7" s="25">
        <v>177.56</v>
      </c>
      <c r="CL7" s="25">
        <v>60.55</v>
      </c>
      <c r="CM7" s="25">
        <v>59.8</v>
      </c>
      <c r="CN7" s="25">
        <v>60.72</v>
      </c>
      <c r="CO7" s="25">
        <v>65.760000000000005</v>
      </c>
      <c r="CP7" s="25">
        <v>57.59</v>
      </c>
      <c r="CQ7" s="25">
        <v>55.14</v>
      </c>
      <c r="CR7" s="25">
        <v>55.89</v>
      </c>
      <c r="CS7" s="25">
        <v>55.72</v>
      </c>
      <c r="CT7" s="25">
        <v>55.31</v>
      </c>
      <c r="CU7" s="25">
        <v>55.14</v>
      </c>
      <c r="CV7" s="25">
        <v>59.81</v>
      </c>
      <c r="CW7" s="25">
        <v>74.94</v>
      </c>
      <c r="CX7" s="25">
        <v>76.27</v>
      </c>
      <c r="CY7" s="25">
        <v>75.67</v>
      </c>
      <c r="CZ7" s="25">
        <v>69.58</v>
      </c>
      <c r="DA7" s="25">
        <v>78.8</v>
      </c>
      <c r="DB7" s="25">
        <v>81.39</v>
      </c>
      <c r="DC7" s="25">
        <v>81.27</v>
      </c>
      <c r="DD7" s="25">
        <v>81.260000000000005</v>
      </c>
      <c r="DE7" s="25">
        <v>80.36</v>
      </c>
      <c r="DF7" s="25">
        <v>80.13</v>
      </c>
      <c r="DG7" s="25">
        <v>89.42</v>
      </c>
      <c r="DH7" s="25">
        <v>50.28</v>
      </c>
      <c r="DI7" s="25">
        <v>51.82</v>
      </c>
      <c r="DJ7" s="25">
        <v>53.42</v>
      </c>
      <c r="DK7" s="25">
        <v>54.66</v>
      </c>
      <c r="DL7" s="25">
        <v>56.23</v>
      </c>
      <c r="DM7" s="25">
        <v>49.92</v>
      </c>
      <c r="DN7" s="25">
        <v>50.63</v>
      </c>
      <c r="DO7" s="25">
        <v>51.29</v>
      </c>
      <c r="DP7" s="25">
        <v>52.2</v>
      </c>
      <c r="DQ7" s="25">
        <v>52.7</v>
      </c>
      <c r="DR7" s="25">
        <v>52.02</v>
      </c>
      <c r="DS7" s="25">
        <v>5.57</v>
      </c>
      <c r="DT7" s="25">
        <v>5.89</v>
      </c>
      <c r="DU7" s="25">
        <v>6.47</v>
      </c>
      <c r="DV7" s="25">
        <v>6.41</v>
      </c>
      <c r="DW7" s="25">
        <v>7.67</v>
      </c>
      <c r="DX7" s="25">
        <v>16.88</v>
      </c>
      <c r="DY7" s="25">
        <v>18.28</v>
      </c>
      <c r="DZ7" s="25">
        <v>19.61</v>
      </c>
      <c r="EA7" s="25">
        <v>20.73</v>
      </c>
      <c r="EB7" s="25">
        <v>22.86</v>
      </c>
      <c r="EC7" s="25">
        <v>25.37</v>
      </c>
      <c r="ED7" s="25">
        <v>0.37</v>
      </c>
      <c r="EE7" s="25">
        <v>0.46</v>
      </c>
      <c r="EF7" s="25">
        <v>0.34</v>
      </c>
      <c r="EG7" s="25">
        <v>0.56000000000000005</v>
      </c>
      <c r="EH7" s="25">
        <v>0.12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2025-01-24T06:46:14Z</dcterms:created>
  <dcterms:modified xsi:type="dcterms:W3CDTF">2025-03-04T09:13:11Z</dcterms:modified>
  <cp:category/>
</cp:coreProperties>
</file>