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4下水（公共）\"/>
    </mc:Choice>
  </mc:AlternateContent>
  <workbookProtection workbookAlgorithmName="SHA-512" workbookHashValue="9xuyUQzOAdETiOYgKyJGzGDO/HdsJ3mG9dor1sKXJQvdEADmytaZU/DAM+UG5xn6BQnVY3YjCR56YWLxVnOz3w==" workbookSaltValue="1ik353M1bgn2P3pHc1mBl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<sst xmlns="http://schemas.openxmlformats.org/spreadsheetml/2006/main" count="236" uniqueCount="119">
  <si>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</si>
  <si>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</si>
  <si>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</si>
  <si>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</si>
  <si>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</si>
  <si>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</si>
  <si>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</si>
  <si>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</si>
  <si>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</si>
  <si>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</si>
  <si>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</si>
  <si>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</si>
  <si>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</si>
  <si>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</si>
  <si>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</si>
  <si>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</si>
  <si>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</si>
  <si>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</si>
  <si>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</si>
  <si>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</si>
  <si>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</si>
  <si>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</si>
  <si>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</si>
  <si>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</si>
  <si>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</si>
  <si>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</si>
  <si>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</si>
  <si>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</si>
  <si>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</si>
  <si>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</si>
  <si>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</si>
  <si>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</si>
  <si>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</si>
  <si>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</si>
  <si>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</si>
  <si>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</si>
  <si>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</si>
  <si>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</si>
  <si>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</si>
  <si>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</si>
  <si>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</si>
  <si>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</si>
  <si>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</si>
  <si>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</si>
  <si>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</si>
  <si>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</si>
  <si>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</si>
  <si>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</si>
  <si>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</si>
  <si>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</si>
  <si>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</si>
  <si>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</si>
  <si>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</si>
  <si>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</si>
  <si>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</si>
  <si>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</si>
  <si>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</si>
  <si>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</si>
  <si>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</si>
  <si>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</si>
  <si>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</si>
  <si>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</si>
  <si>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</si>
  <si>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</si>
  <si>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</si>
  <si>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</si>
  <si>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</si>
  <si>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</si>
  <si>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</si>
  <si>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</si>
  <si>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</si>
  <si>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</si>
  <si>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</si>
  <si>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</si>
  <si>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</si>
  <si>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</si>
  <si>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</si>
  <si>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</si>
  <si>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</si>
  <si>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</si>
  <si>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</si>
  <si>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</si>
  <si>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</si>
  <si>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</si>
  <si>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</si>
  <si>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</si>
  <si>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</si>
  <si>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</si>
  <si>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</si>
  <si>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</si>
  <si>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</si>
  <si>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</si>
  <si>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</si>
  <si>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</si>
  <si>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</si>
  <si>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</si>
  <si>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</si>
  <si>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</si>
  <si>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益子町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</si>
  <si>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</si>
  <si>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</si>
  <si>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</si>
  <si>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</si>
  <si>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</si>
  <si>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</si>
  <si>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</si>
  <si>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</si>
  <si>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</si>
  <si>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</si>
  <si>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</si>
  <si>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</si>
  <si>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</si>
  <si>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</si>
  <si>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</si>
  <si>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</si>
  <si>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</si>
  <si>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供用開始後30年以上経過しており、施設の老朽化が進行しているため、H30年度に策定したストックマネジメント計画に沿って、計画的に処理場施設や機器、管路施設の点検調査を実施し、修繕や更新に努めていく。</t>
    <phoneticPr fontId="4"/>
  </si>
  <si>
    <t>経営の健全性・効率性の項目によっては、類似団体の平均値よりも数値が上回るなど評価できる面もあるが、収益的収支比率などはR2年度は、100％を超えているものの、以前から100％を割り込んでいて単年度で赤字が続き、又、水洗化率も平均値を下回ってい状況である。今後も経費削減や収入増など経営改善の努力は継続していく必要がある。</t>
    <rPh sb="121" eb="123">
      <t>ジョウキョウ</t>
    </rPh>
    <phoneticPr fontId="4"/>
  </si>
  <si>
    <t>①収益的収支比率
　R2年度は、償還金の返還額が減となり、100％を超えているものの、全体的には100％を割り込んでいて単年度収支で赤字であり、一般会計からの繰入金に依存した経営となっている。引き続き経費削減、水洗化率を向上し、使用料の収入増を図っていく必要がある。
④企業債残高対事業規模比率
　H28から0%である。しかし、今後も整備面積の拡大や処理場施設の増設など投資事業を実施するため、地方債の借入は増える見込みである。
⑤経費回収率
　100％であり、汚水処理に係る費用を賄えている状況であるが、より健全な経営のため更なる経費削減や財源確保を図る。
⑥汚水処理原価
　類似団体と比較すると汚水処理原価も低いものとなっているが、今後もさらに有収水量の向上など経営改善の努力をしていく。
⑦施設利用率
　H28以前の状況と比較するとH29年度から突出している。管路の不明水が原因と考えられるため、R1年度から継続的に不明水対策を講じている。
⑧水洗化率
　類似団体と比較すると低い状況である。安定した維持管理等をするための貴重な財源確保のために、今後も水洗化の促進を図る必要がある。</t>
    <rPh sb="12" eb="14">
      <t>ネンド</t>
    </rPh>
    <rPh sb="16" eb="19">
      <t>ショウカンキン</t>
    </rPh>
    <rPh sb="20" eb="23">
      <t>ヘンカンガク</t>
    </rPh>
    <rPh sb="24" eb="25">
      <t>ゲン</t>
    </rPh>
    <rPh sb="34" eb="35">
      <t>コ</t>
    </rPh>
    <rPh sb="43" eb="45">
      <t>ゼンタイ</t>
    </rPh>
    <rPh sb="45" eb="46">
      <t>テキ</t>
    </rPh>
    <rPh sb="376" eb="378">
      <t>トッシュツ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</si>
</sst>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D3-41AD-9B95-3E67E65C39E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0.09</c:v>
                </c:pt>
              </c:numCache>
            </c:numRef>
          </c:val>
          <c:smooth val="0"/>
          <c:extLst>
            <c:ext xmlns:c16="http://schemas.microsoft.com/office/drawing/2014/chart" uri="{C3380CC4-5D6E-409C-BE32-E72D297353CC}">
              <c16:uniqueId val="{00000001-33D3-41AD-9B95-3E67E65C39E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66.92</c:v>
                </c:pt>
                <c:pt idx="1">
                  <c:v>108.8</c:v>
                </c:pt>
                <c:pt idx="2">
                  <c:v>112.76</c:v>
                </c:pt>
                <c:pt idx="3">
                  <c:v>96.41</c:v>
                </c:pt>
                <c:pt idx="4">
                  <c:v>77.680000000000007</c:v>
                </c:pt>
              </c:numCache>
            </c:numRef>
          </c:val>
          <c:extLst>
            <c:ext xmlns:c16="http://schemas.microsoft.com/office/drawing/2014/chart" uri="{C3380CC4-5D6E-409C-BE32-E72D297353CC}">
              <c16:uniqueId val="{00000000-3E2C-4E5F-AE1A-3F14DF8384A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55.55</c:v>
                </c:pt>
                <c:pt idx="4">
                  <c:v>55.84</c:v>
                </c:pt>
              </c:numCache>
            </c:numRef>
          </c:val>
          <c:smooth val="0"/>
          <c:extLst>
            <c:ext xmlns:c16="http://schemas.microsoft.com/office/drawing/2014/chart" uri="{C3380CC4-5D6E-409C-BE32-E72D297353CC}">
              <c16:uniqueId val="{00000001-3E2C-4E5F-AE1A-3F14DF8384A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74.37</c:v>
                </c:pt>
                <c:pt idx="1">
                  <c:v>73.650000000000006</c:v>
                </c:pt>
                <c:pt idx="2">
                  <c:v>76.77</c:v>
                </c:pt>
                <c:pt idx="3">
                  <c:v>77.05</c:v>
                </c:pt>
                <c:pt idx="4">
                  <c:v>75.37</c:v>
                </c:pt>
              </c:numCache>
            </c:numRef>
          </c:val>
          <c:extLst>
            <c:ext xmlns:c16="http://schemas.microsoft.com/office/drawing/2014/chart" uri="{C3380CC4-5D6E-409C-BE32-E72D297353CC}">
              <c16:uniqueId val="{00000000-2B6A-4E5F-BF0A-C7BE50C8743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91.64</c:v>
                </c:pt>
                <c:pt idx="4">
                  <c:v>92.34</c:v>
                </c:pt>
              </c:numCache>
            </c:numRef>
          </c:val>
          <c:smooth val="0"/>
          <c:extLst>
            <c:ext xmlns:c16="http://schemas.microsoft.com/office/drawing/2014/chart" uri="{C3380CC4-5D6E-409C-BE32-E72D297353CC}">
              <c16:uniqueId val="{00000001-2B6A-4E5F-BF0A-C7BE50C8743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89.79</c:v>
                </c:pt>
                <c:pt idx="1">
                  <c:v>91.82</c:v>
                </c:pt>
                <c:pt idx="2">
                  <c:v>89.1</c:v>
                </c:pt>
                <c:pt idx="3">
                  <c:v>94.58</c:v>
                </c:pt>
                <c:pt idx="4">
                  <c:v>102.94</c:v>
                </c:pt>
              </c:numCache>
            </c:numRef>
          </c:val>
          <c:extLst>
            <c:ext xmlns:c16="http://schemas.microsoft.com/office/drawing/2014/chart" uri="{C3380CC4-5D6E-409C-BE32-E72D297353CC}">
              <c16:uniqueId val="{00000000-A31F-4B77-AAA0-77EBE0194A3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1F-4B77-AAA0-77EBE0194A3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B7-4E84-B39B-7CC534796D9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B7-4E84-B39B-7CC534796D9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D9-46F2-8189-F3AE7373133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D9-46F2-8189-F3AE7373133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D0-4508-B66B-EDA1429596D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D0-4508-B66B-EDA1429596D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4B-446A-9662-ADCEBE5CCCB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4B-446A-9662-ADCEBE5CCCB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7C-4F81-A302-C43C2DC3AAA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807.75</c:v>
                </c:pt>
                <c:pt idx="4">
                  <c:v>812.92</c:v>
                </c:pt>
              </c:numCache>
            </c:numRef>
          </c:val>
          <c:smooth val="0"/>
          <c:extLst>
            <c:ext xmlns:c16="http://schemas.microsoft.com/office/drawing/2014/chart" uri="{C3380CC4-5D6E-409C-BE32-E72D297353CC}">
              <c16:uniqueId val="{00000001-E27C-4F81-A302-C43C2DC3AAA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107.69</c:v>
                </c:pt>
                <c:pt idx="1">
                  <c:v>100.04</c:v>
                </c:pt>
                <c:pt idx="2">
                  <c:v>100</c:v>
                </c:pt>
                <c:pt idx="3">
                  <c:v>100</c:v>
                </c:pt>
                <c:pt idx="4">
                  <c:v>100</c:v>
                </c:pt>
              </c:numCache>
            </c:numRef>
          </c:val>
          <c:extLst>
            <c:ext xmlns:c16="http://schemas.microsoft.com/office/drawing/2014/chart" uri="{C3380CC4-5D6E-409C-BE32-E72D297353CC}">
              <c16:uniqueId val="{00000000-32CC-4659-A73B-E89B60672DA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86.94</c:v>
                </c:pt>
                <c:pt idx="4">
                  <c:v>85.4</c:v>
                </c:pt>
              </c:numCache>
            </c:numRef>
          </c:val>
          <c:smooth val="0"/>
          <c:extLst>
            <c:ext xmlns:c16="http://schemas.microsoft.com/office/drawing/2014/chart" uri="{C3380CC4-5D6E-409C-BE32-E72D297353CC}">
              <c16:uniqueId val="{00000001-32CC-4659-A73B-E89B60672DA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151</c:v>
                </c:pt>
                <c:pt idx="1">
                  <c:v>163</c:v>
                </c:pt>
                <c:pt idx="2">
                  <c:v>162.52000000000001</c:v>
                </c:pt>
                <c:pt idx="3">
                  <c:v>164.32</c:v>
                </c:pt>
                <c:pt idx="4">
                  <c:v>164.81</c:v>
                </c:pt>
              </c:numCache>
            </c:numRef>
          </c:val>
          <c:extLst>
            <c:ext xmlns:c16="http://schemas.microsoft.com/office/drawing/2014/chart" uri="{C3380CC4-5D6E-409C-BE32-E72D297353CC}">
              <c16:uniqueId val="{00000000-E9A0-4B3F-9E7D-28D553057D4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179.63</c:v>
                </c:pt>
                <c:pt idx="4">
                  <c:v>188.57</c:v>
                </c:pt>
              </c:numCache>
            </c:numRef>
          </c:val>
          <c:smooth val="0"/>
          <c:extLst>
            <c:ext xmlns:c16="http://schemas.microsoft.com/office/drawing/2014/chart" uri="{C3380CC4-5D6E-409C-BE32-E72D297353CC}">
              <c16:uniqueId val="{00000001-E9A0-4B3F-9E7D-28D553057D4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益子町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22530</v>
      </c>
      <c r="AM8" s="69"/>
      <c r="AN8" s="69"/>
      <c r="AO8" s="69"/>
      <c r="AP8" s="69"/>
      <c r="AQ8" s="69"/>
      <c r="AR8" s="69"/>
      <c r="AS8" s="69"/>
      <c r="AT8" s="68">
        <f>データ!T6</f>
        <v>89.4</v>
      </c>
      <c r="AU8" s="68"/>
      <c r="AV8" s="68"/>
      <c r="AW8" s="68"/>
      <c r="AX8" s="68"/>
      <c r="AY8" s="68"/>
      <c r="AZ8" s="68"/>
      <c r="BA8" s="68"/>
      <c r="BB8" s="68">
        <f>データ!U6</f>
        <v>252.01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22.8</v>
      </c>
      <c r="Q10" s="68"/>
      <c r="R10" s="68"/>
      <c r="S10" s="68"/>
      <c r="T10" s="68"/>
      <c r="U10" s="68"/>
      <c r="V10" s="68"/>
      <c r="W10" s="68">
        <f>データ!Q6</f>
        <v>69.53</v>
      </c>
      <c r="X10" s="68"/>
      <c r="Y10" s="68"/>
      <c r="Z10" s="68"/>
      <c r="AA10" s="68"/>
      <c r="AB10" s="68"/>
      <c r="AC10" s="68"/>
      <c r="AD10" s="69">
        <f>データ!R6</f>
        <v>2860</v>
      </c>
      <c r="AE10" s="69"/>
      <c r="AF10" s="69"/>
      <c r="AG10" s="69"/>
      <c r="AH10" s="69"/>
      <c r="AI10" s="69"/>
      <c r="AJ10" s="69"/>
      <c r="AK10" s="2"/>
      <c r="AL10" s="69">
        <f>データ!V6</f>
        <v>5100</v>
      </c>
      <c r="AM10" s="69"/>
      <c r="AN10" s="69"/>
      <c r="AO10" s="69"/>
      <c r="AP10" s="69"/>
      <c r="AQ10" s="69"/>
      <c r="AR10" s="69"/>
      <c r="AS10" s="69"/>
      <c r="AT10" s="68">
        <f>データ!W6</f>
        <v>2.52</v>
      </c>
      <c r="AU10" s="68"/>
      <c r="AV10" s="68"/>
      <c r="AW10" s="68"/>
      <c r="AX10" s="68"/>
      <c r="AY10" s="68"/>
      <c r="AZ10" s="68"/>
      <c r="BA10" s="68"/>
      <c r="BB10" s="68">
        <f>データ!X6</f>
        <v>2023.81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lnMZwUfksSK3C5C3PEUvNDX9vf02twlO4LVR2iC3LuG7jYxqYwg2ixUlDeJ6wpfoWAtsMV/4CmOGeqRozo5Z7g==" saltValue="/8VOFQB5sJSgbvo73PYC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93424</v>
      </c>
      <c r="D6" s="33">
        <f t="shared" si="3"/>
        <v>47</v>
      </c>
      <c r="E6" s="33">
        <f t="shared" si="3"/>
        <v>17</v>
      </c>
      <c r="F6" s="33">
        <f t="shared" si="3"/>
        <v>1</v>
      </c>
      <c r="G6" s="33">
        <f t="shared" si="3"/>
        <v>0</v>
      </c>
      <c r="H6" s="33" t="str">
        <f t="shared" si="3"/>
        <v>栃木県　益子町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22.8</v>
      </c>
      <c r="Q6" s="34">
        <f t="shared" si="3"/>
        <v>69.53</v>
      </c>
      <c r="R6" s="34">
        <f t="shared" si="3"/>
        <v>2860</v>
      </c>
      <c r="S6" s="34">
        <f t="shared" si="3"/>
        <v>22530</v>
      </c>
      <c r="T6" s="34">
        <f t="shared" si="3"/>
        <v>89.4</v>
      </c>
      <c r="U6" s="34">
        <f t="shared" si="3"/>
        <v>252.01</v>
      </c>
      <c r="V6" s="34">
        <f t="shared" si="3"/>
        <v>5100</v>
      </c>
      <c r="W6" s="34">
        <f t="shared" si="3"/>
        <v>2.52</v>
      </c>
      <c r="X6" s="34">
        <f t="shared" si="3"/>
        <v>2023.81</v>
      </c>
      <c r="Y6" s="35">
        <f>IF(Y7="",NA(),Y7)</f>
        <v>89.79</v>
      </c>
      <c r="Z6" s="35">
        <f t="shared" ref="Z6:AH6" si="4">IF(Z7="",NA(),Z7)</f>
        <v>91.82</v>
      </c>
      <c r="AA6" s="35">
        <f t="shared" si="4"/>
        <v>89.1</v>
      </c>
      <c r="AB6" s="35">
        <f t="shared" si="4"/>
        <v>94.58</v>
      </c>
      <c r="AC6" s="35">
        <f t="shared" si="4"/>
        <v>102.94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1047.6500000000001</v>
      </c>
      <c r="BL6" s="35">
        <f t="shared" si="7"/>
        <v>1124.26</v>
      </c>
      <c r="BM6" s="35">
        <f t="shared" si="7"/>
        <v>1048.23</v>
      </c>
      <c r="BN6" s="35">
        <f t="shared" si="7"/>
        <v>807.75</v>
      </c>
      <c r="BO6" s="35">
        <f t="shared" si="7"/>
        <v>812.92</v>
      </c>
      <c r="BP6" s="34" t="str">
        <f>IF(BP7="","",IF(BP7="-","【-】","【"&amp;SUBSTITUTE(TEXT(BP7,"#,##0.00"),"-","△")&amp;"】"))</f>
        <v>【705.21】</v>
      </c>
      <c r="BQ6" s="35">
        <f>IF(BQ7="",NA(),BQ7)</f>
        <v>107.69</v>
      </c>
      <c r="BR6" s="35">
        <f t="shared" ref="BR6:BZ6" si="8">IF(BR7="",NA(),BR7)</f>
        <v>100.04</v>
      </c>
      <c r="BS6" s="35">
        <f t="shared" si="8"/>
        <v>100</v>
      </c>
      <c r="BT6" s="35">
        <f t="shared" si="8"/>
        <v>100</v>
      </c>
      <c r="BU6" s="35">
        <f t="shared" si="8"/>
        <v>100</v>
      </c>
      <c r="BV6" s="35">
        <f t="shared" si="8"/>
        <v>74.040000000000006</v>
      </c>
      <c r="BW6" s="35">
        <f t="shared" si="8"/>
        <v>80.58</v>
      </c>
      <c r="BX6" s="35">
        <f t="shared" si="8"/>
        <v>78.92</v>
      </c>
      <c r="BY6" s="35">
        <f t="shared" si="8"/>
        <v>86.94</v>
      </c>
      <c r="BZ6" s="35">
        <f t="shared" si="8"/>
        <v>85.4</v>
      </c>
      <c r="CA6" s="34" t="str">
        <f>IF(CA7="","",IF(CA7="-","【-】","【"&amp;SUBSTITUTE(TEXT(CA7,"#,##0.00"),"-","△")&amp;"】"))</f>
        <v>【98.96】</v>
      </c>
      <c r="CB6" s="35">
        <f>IF(CB7="",NA(),CB7)</f>
        <v>151</v>
      </c>
      <c r="CC6" s="35">
        <f t="shared" ref="CC6:CK6" si="9">IF(CC7="",NA(),CC7)</f>
        <v>163</v>
      </c>
      <c r="CD6" s="35">
        <f t="shared" si="9"/>
        <v>162.52000000000001</v>
      </c>
      <c r="CE6" s="35">
        <f t="shared" si="9"/>
        <v>164.32</v>
      </c>
      <c r="CF6" s="35">
        <f t="shared" si="9"/>
        <v>164.81</v>
      </c>
      <c r="CG6" s="35">
        <f t="shared" si="9"/>
        <v>235.61</v>
      </c>
      <c r="CH6" s="35">
        <f t="shared" si="9"/>
        <v>216.21</v>
      </c>
      <c r="CI6" s="35">
        <f t="shared" si="9"/>
        <v>220.31</v>
      </c>
      <c r="CJ6" s="35">
        <f t="shared" si="9"/>
        <v>179.63</v>
      </c>
      <c r="CK6" s="35">
        <f t="shared" si="9"/>
        <v>188.57</v>
      </c>
      <c r="CL6" s="34" t="str">
        <f>IF(CL7="","",IF(CL7="-","【-】","【"&amp;SUBSTITUTE(TEXT(CL7,"#,##0.00"),"-","△")&amp;"】"))</f>
        <v>【134.52】</v>
      </c>
      <c r="CM6" s="35">
        <f>IF(CM7="",NA(),CM7)</f>
        <v>66.92</v>
      </c>
      <c r="CN6" s="35">
        <f t="shared" ref="CN6:CV6" si="10">IF(CN7="",NA(),CN7)</f>
        <v>108.8</v>
      </c>
      <c r="CO6" s="35">
        <f t="shared" si="10"/>
        <v>112.76</v>
      </c>
      <c r="CP6" s="35">
        <f t="shared" si="10"/>
        <v>96.41</v>
      </c>
      <c r="CQ6" s="35">
        <f t="shared" si="10"/>
        <v>77.680000000000007</v>
      </c>
      <c r="CR6" s="35">
        <f t="shared" si="10"/>
        <v>49.25</v>
      </c>
      <c r="CS6" s="35">
        <f t="shared" si="10"/>
        <v>50.24</v>
      </c>
      <c r="CT6" s="35">
        <f t="shared" si="10"/>
        <v>49.68</v>
      </c>
      <c r="CU6" s="35">
        <f t="shared" si="10"/>
        <v>55.55</v>
      </c>
      <c r="CV6" s="35">
        <f t="shared" si="10"/>
        <v>55.84</v>
      </c>
      <c r="CW6" s="34" t="str">
        <f>IF(CW7="","",IF(CW7="-","【-】","【"&amp;SUBSTITUTE(TEXT(CW7,"#,##0.00"),"-","△")&amp;"】"))</f>
        <v>【59.57】</v>
      </c>
      <c r="CX6" s="35">
        <f>IF(CX7="",NA(),CX7)</f>
        <v>74.37</v>
      </c>
      <c r="CY6" s="35">
        <f t="shared" ref="CY6:DG6" si="11">IF(CY7="",NA(),CY7)</f>
        <v>73.650000000000006</v>
      </c>
      <c r="CZ6" s="35">
        <f t="shared" si="11"/>
        <v>76.77</v>
      </c>
      <c r="DA6" s="35">
        <f t="shared" si="11"/>
        <v>77.05</v>
      </c>
      <c r="DB6" s="35">
        <f t="shared" si="11"/>
        <v>75.37</v>
      </c>
      <c r="DC6" s="35">
        <f t="shared" si="11"/>
        <v>84.12</v>
      </c>
      <c r="DD6" s="35">
        <f t="shared" si="11"/>
        <v>84.17</v>
      </c>
      <c r="DE6" s="35">
        <f t="shared" si="11"/>
        <v>83.35</v>
      </c>
      <c r="DF6" s="35">
        <f t="shared" si="11"/>
        <v>91.64</v>
      </c>
      <c r="DG6" s="35">
        <f t="shared" si="11"/>
        <v>92.34</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0.13</v>
      </c>
      <c r="EL6" s="35">
        <f t="shared" si="14"/>
        <v>0.12</v>
      </c>
      <c r="EM6" s="35">
        <f t="shared" si="14"/>
        <v>0.1</v>
      </c>
      <c r="EN6" s="35">
        <f t="shared" si="14"/>
        <v>0.09</v>
      </c>
      <c r="EO6" s="34" t="str">
        <f>IF(EO7="","",IF(EO7="-","【-】","【"&amp;SUBSTITUTE(TEXT(EO7,"#,##0.00"),"-","△")&amp;"】"))</f>
        <v>【0.30】</v>
      </c>
    </row>
    <row r="7" spans="1:145" s="36" customFormat="1" x14ac:dyDescent="0.15">
      <c r="A7" s="28"/>
      <c r="B7" s="37">
        <v>2020</v>
      </c>
      <c r="C7" s="37">
        <v>93424</v>
      </c>
      <c r="D7" s="37">
        <v>47</v>
      </c>
      <c r="E7" s="37">
        <v>17</v>
      </c>
      <c r="F7" s="37">
        <v>1</v>
      </c>
      <c r="G7" s="37">
        <v>0</v>
      </c>
      <c r="H7" s="37" t="s">
        <v>98</v>
      </c>
      <c r="I7" s="37" t="s">
        <v>99</v>
      </c>
      <c r="J7" s="37" t="s">
        <v>100</v>
      </c>
      <c r="K7" s="37" t="s">
        <v>101</v>
      </c>
      <c r="L7" s="37" t="s">
        <v>102</v>
      </c>
      <c r="M7" s="37" t="s">
        <v>103</v>
      </c>
      <c r="N7" s="38" t="s">
        <v>104</v>
      </c>
      <c r="O7" s="38" t="s">
        <v>105</v>
      </c>
      <c r="P7" s="38">
        <v>22.8</v>
      </c>
      <c r="Q7" s="38">
        <v>69.53</v>
      </c>
      <c r="R7" s="38">
        <v>2860</v>
      </c>
      <c r="S7" s="38">
        <v>22530</v>
      </c>
      <c r="T7" s="38">
        <v>89.4</v>
      </c>
      <c r="U7" s="38">
        <v>252.01</v>
      </c>
      <c r="V7" s="38">
        <v>5100</v>
      </c>
      <c r="W7" s="38">
        <v>2.52</v>
      </c>
      <c r="X7" s="38">
        <v>2023.81</v>
      </c>
      <c r="Y7" s="38">
        <v>89.79</v>
      </c>
      <c r="Z7" s="38">
        <v>91.82</v>
      </c>
      <c r="AA7" s="38">
        <v>89.1</v>
      </c>
      <c r="AB7" s="38">
        <v>94.58</v>
      </c>
      <c r="AC7" s="38">
        <v>102.94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1047.6500000000001</v>
      </c>
      <c r="BL7" s="38">
        <v>1124.26</v>
      </c>
      <c r="BM7" s="38">
        <v>1048.23</v>
      </c>
      <c r="BN7" s="38">
        <v>807.75</v>
      </c>
      <c r="BO7" s="38">
        <v>812.92</v>
      </c>
      <c r="BP7" s="38">
        <v>705.21</v>
      </c>
      <c r="BQ7" s="38">
        <v>107.69</v>
      </c>
      <c r="BR7" s="38">
        <v>100.04</v>
      </c>
      <c r="BS7" s="38">
        <v>100</v>
      </c>
      <c r="BT7" s="38">
        <v>100</v>
      </c>
      <c r="BU7" s="38">
        <v>100</v>
      </c>
      <c r="BV7" s="38">
        <v>74.040000000000006</v>
      </c>
      <c r="BW7" s="38">
        <v>80.58</v>
      </c>
      <c r="BX7" s="38">
        <v>78.92</v>
      </c>
      <c r="BY7" s="38">
        <v>86.94</v>
      </c>
      <c r="BZ7" s="38">
        <v>85.4</v>
      </c>
      <c r="CA7" s="38">
        <v>98.96</v>
      </c>
      <c r="CB7" s="38">
        <v>151</v>
      </c>
      <c r="CC7" s="38">
        <v>163</v>
      </c>
      <c r="CD7" s="38">
        <v>162.52000000000001</v>
      </c>
      <c r="CE7" s="38">
        <v>164.32</v>
      </c>
      <c r="CF7" s="38">
        <v>164.81</v>
      </c>
      <c r="CG7" s="38">
        <v>235.61</v>
      </c>
      <c r="CH7" s="38">
        <v>216.21</v>
      </c>
      <c r="CI7" s="38">
        <v>220.31</v>
      </c>
      <c r="CJ7" s="38">
        <v>179.63</v>
      </c>
      <c r="CK7" s="38">
        <v>188.57</v>
      </c>
      <c r="CL7" s="38">
        <v>134.52000000000001</v>
      </c>
      <c r="CM7" s="38">
        <v>66.92</v>
      </c>
      <c r="CN7" s="38">
        <v>108.8</v>
      </c>
      <c r="CO7" s="38">
        <v>112.76</v>
      </c>
      <c r="CP7" s="38">
        <v>96.41</v>
      </c>
      <c r="CQ7" s="38">
        <v>77.680000000000007</v>
      </c>
      <c r="CR7" s="38">
        <v>49.25</v>
      </c>
      <c r="CS7" s="38">
        <v>50.24</v>
      </c>
      <c r="CT7" s="38">
        <v>49.68</v>
      </c>
      <c r="CU7" s="38">
        <v>55.55</v>
      </c>
      <c r="CV7" s="38">
        <v>55.84</v>
      </c>
      <c r="CW7" s="38">
        <v>59.57</v>
      </c>
      <c r="CX7" s="38">
        <v>74.37</v>
      </c>
      <c r="CY7" s="38">
        <v>73.650000000000006</v>
      </c>
      <c r="CZ7" s="38">
        <v>76.77</v>
      </c>
      <c r="DA7" s="38">
        <v>77.05</v>
      </c>
      <c r="DB7" s="38">
        <v>75.37</v>
      </c>
      <c r="DC7" s="38">
        <v>84.12</v>
      </c>
      <c r="DD7" s="38">
        <v>84.17</v>
      </c>
      <c r="DE7" s="38">
        <v>83.35</v>
      </c>
      <c r="DF7" s="38">
        <v>91.64</v>
      </c>
      <c r="DG7" s="38">
        <v>92.34</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0.13</v>
      </c>
      <c r="EL7" s="38">
        <v>0.12</v>
      </c>
      <c r="EM7" s="38">
        <v>0.1</v>
      </c>
      <c r="EN7" s="38">
        <v>0.09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2022-01-26T02:41:51Z</cp:lastPrinted>
  <dcterms:created xsi:type="dcterms:W3CDTF">2021-12-03T07:44:11Z</dcterms:created>
  <dcterms:modified xsi:type="dcterms:W3CDTF">2022-02-23T03:27:56Z</dcterms:modified>
  <cp:category/>
</cp:coreProperties>
</file>