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3 市町等→県\17 茂木町○\"/>
    </mc:Choice>
  </mc:AlternateContent>
  <workbookProtection workbookAlgorithmName="SHA-512" workbookHashValue="d6TfIRXQW0mezqECAsVzsM+0630nWyZAURdXVjPTZsSrZZKTgFzSeEzKMl9u0FR1SyxR7ZXKxbsURoneuIsS9Q==" workbookSaltValue="4Ray1kkx4viYNmxV2zJuYA=="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BB10" i="4"/>
  <c r="AL10" i="4"/>
  <c r="AD10" i="4"/>
  <c r="W10" i="4"/>
  <c r="P10" i="4"/>
  <c r="B10" i="4"/>
  <c r="BB8" i="4"/>
  <c r="AT8" i="4"/>
  <c r="AD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<sst xmlns="http://schemas.openxmlformats.org/spreadsheetml/2006/main" count="236" uniqueCount="119">
  <si>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</si>
  <si>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</si>
  <si>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</si>
  <si>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</si>
  <si>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</si>
  <si>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</si>
  <si>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</si>
  <si>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</si>
  <si>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</si>
  <si>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</si>
  <si>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</si>
  <si>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</si>
  <si>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</si>
  <si>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</si>
  <si>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</si>
  <si>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</si>
  <si>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</si>
  <si>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</si>
  <si>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</si>
  <si>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</si>
  <si>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</si>
  <si>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</si>
  <si>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</si>
  <si>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</si>
  <si>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</si>
  <si>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</si>
  <si>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</si>
  <si>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</si>
  <si>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</si>
  <si>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</si>
  <si>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</si>
  <si>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</si>
  <si>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</si>
  <si>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</si>
  <si>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</si>
  <si>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</si>
  <si>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</si>
  <si>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</si>
  <si>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</si>
  <si>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</si>
  <si>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</si>
  <si>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</si>
  <si>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</si>
  <si>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</si>
  <si>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</si>
  <si>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</si>
  <si>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</si>
  <si>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</si>
  <si>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</si>
  <si>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</si>
  <si>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</si>
  <si>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</si>
  <si>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</si>
  <si>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</si>
  <si>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</si>
  <si>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</si>
  <si>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</si>
  <si>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</si>
  <si>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</si>
  <si>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</si>
  <si>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</si>
  <si>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</si>
  <si>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</si>
  <si>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</si>
  <si>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</si>
  <si>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</si>
  <si>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</si>
  <si>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</si>
  <si>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</si>
  <si>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</si>
  <si>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</si>
  <si>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</si>
  <si>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</si>
  <si>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</si>
  <si>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</si>
  <si>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</si>
  <si>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</si>
  <si>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</si>
  <si>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</si>
  <si>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</si>
  <si>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</si>
  <si>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</si>
  <si>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</si>
  <si>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</si>
  <si>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</si>
  <si>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</si>
  <si>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</si>
  <si>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</si>
  <si>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</si>
  <si>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</si>
  <si>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</si>
  <si>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</si>
  <si>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</si>
  <si>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</si>
  <si>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</si>
  <si>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</si>
  <si>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</si>
  <si>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</si>
  <si>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</si>
  <si>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</si>
  <si>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</si>
  <si>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</si>
  <si>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</si>
  <si>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</si>
  <si>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</si>
  <si>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</si>
  <si>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</si>
  <si>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</si>
  <si>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</si>
  <si>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</si>
  <si>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</si>
  <si>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</si>
  <si>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</si>
  <si>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</si>
  <si>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</si>
  <si>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</si>
  <si>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茂木町の公共下水道事業は、類似団体と比較すると経費回収率が平均値をやや下回ったが、汚水処理原価はやや上回ることとなった。　　　　　　　　　　　　今後も引き続き水洗化の普及活動に取り組み、水洗化人口と有収水量の増加を図る必要がある。</t>
    <rPh sb="4" eb="6">
      <t>コウキョウ</t>
    </rPh>
    <rPh sb="6" eb="9">
      <t>ゲスイドウ</t>
    </rPh>
    <rPh sb="9" eb="11">
      <t>ジギョウ</t>
    </rPh>
    <rPh sb="13" eb="15">
      <t>ルイジ</t>
    </rPh>
    <rPh sb="15" eb="17">
      <t>ダンタイ</t>
    </rPh>
    <rPh sb="18" eb="20">
      <t>ヒカク</t>
    </rPh>
    <rPh sb="23" eb="25">
      <t>ケイヒ</t>
    </rPh>
    <rPh sb="25" eb="27">
      <t>カイシュウ</t>
    </rPh>
    <rPh sb="27" eb="28">
      <t>リツ</t>
    </rPh>
    <rPh sb="29" eb="32">
      <t>ヘイキンチ</t>
    </rPh>
    <rPh sb="35" eb="37">
      <t>シタマワ</t>
    </rPh>
    <rPh sb="41" eb="43">
      <t>オスイ</t>
    </rPh>
    <rPh sb="43" eb="45">
      <t>ショリ</t>
    </rPh>
    <rPh sb="45" eb="47">
      <t>ゲンカ</t>
    </rPh>
    <rPh sb="72" eb="74">
      <t>コンゴ</t>
    </rPh>
    <rPh sb="75" eb="76">
      <t>ヒ</t>
    </rPh>
    <rPh sb="77" eb="78">
      <t>ツヅ</t>
    </rPh>
    <rPh sb="79" eb="82">
      <t>スイセンカ</t>
    </rPh>
    <rPh sb="83" eb="85">
      <t>フキュウ</t>
    </rPh>
    <rPh sb="85" eb="87">
      <t>カツドウ</t>
    </rPh>
    <rPh sb="88" eb="89">
      <t>ト</t>
    </rPh>
    <rPh sb="90" eb="91">
      <t>ク</t>
    </rPh>
    <rPh sb="93" eb="96">
      <t>スイセンカ</t>
    </rPh>
    <rPh sb="96" eb="98">
      <t>ジンコウ</t>
    </rPh>
    <rPh sb="99" eb="101">
      <t>ユウシュウ</t>
    </rPh>
    <rPh sb="101" eb="103">
      <t>スイリョウ</t>
    </rPh>
    <rPh sb="104" eb="106">
      <t>ゾウカ</t>
    </rPh>
    <rPh sb="107" eb="108">
      <t>ハカ</t>
    </rPh>
    <rPh sb="109" eb="111">
      <t>ヒツヨウ</t>
    </rPh>
    <phoneticPr fontId="4"/>
  </si>
  <si>
    <t>収益的収支比率は100％を割り込んでおり、今後も引き続き経費の削減及び水洗化率の向上に努める必要がある。特に事業所については、接続増加を図り使用料収入の増加を図るべきである。　　　　　　　経費回収率については平成２７年度以降100％を下回っており、人口減少の影響や経年劣化に伴う維持管理費用の増加が影響していると思われる。　　　　　　　維持工事費用の平準化や水洗化率向上のための戸別訪問等対策をさらに推進する必要がある。　　　　　　　汚水処理原価は、前年より高くなったが、水洗化率と施設利用率については低いままなので、これらの率向上に努めていく必要がある。　　　　　　　　　　　　　　　　　　　　　　　　　　　　　　　　　　</t>
    <rPh sb="0" eb="3">
      <t>シュウエキテキ</t>
    </rPh>
    <rPh sb="3" eb="5">
      <t>シュウシ</t>
    </rPh>
    <rPh sb="5" eb="7">
      <t>ヒリツ</t>
    </rPh>
    <rPh sb="13" eb="14">
      <t>ワ</t>
    </rPh>
    <rPh sb="15" eb="16">
      <t>コ</t>
    </rPh>
    <rPh sb="21" eb="23">
      <t>コンゴ</t>
    </rPh>
    <rPh sb="24" eb="25">
      <t>ヒ</t>
    </rPh>
    <rPh sb="26" eb="27">
      <t>ツヅ</t>
    </rPh>
    <rPh sb="28" eb="30">
      <t>ケイヒ</t>
    </rPh>
    <rPh sb="31" eb="33">
      <t>サクゲン</t>
    </rPh>
    <rPh sb="33" eb="34">
      <t>オヨ</t>
    </rPh>
    <rPh sb="35" eb="38">
      <t>スイセンカ</t>
    </rPh>
    <rPh sb="38" eb="39">
      <t>リツ</t>
    </rPh>
    <rPh sb="40" eb="42">
      <t>コウジョウ</t>
    </rPh>
    <rPh sb="43" eb="44">
      <t>ツト</t>
    </rPh>
    <rPh sb="46" eb="48">
      <t>ヒツヨウ</t>
    </rPh>
    <rPh sb="52" eb="53">
      <t>トク</t>
    </rPh>
    <rPh sb="54" eb="57">
      <t>ジギョウショ</t>
    </rPh>
    <rPh sb="63" eb="65">
      <t>セツゾク</t>
    </rPh>
    <rPh sb="65" eb="67">
      <t>ゾウカ</t>
    </rPh>
    <rPh sb="68" eb="69">
      <t>ハカ</t>
    </rPh>
    <rPh sb="70" eb="73">
      <t>シヨウリョウ</t>
    </rPh>
    <rPh sb="73" eb="75">
      <t>シュウニュウ</t>
    </rPh>
    <rPh sb="76" eb="78">
      <t>ゾウカ</t>
    </rPh>
    <rPh sb="79" eb="80">
      <t>ハカ</t>
    </rPh>
    <rPh sb="94" eb="96">
      <t>ケイヒ</t>
    </rPh>
    <rPh sb="96" eb="98">
      <t>カイシュウ</t>
    </rPh>
    <rPh sb="98" eb="99">
      <t>リツ</t>
    </rPh>
    <rPh sb="104" eb="106">
      <t>ヘイセイ</t>
    </rPh>
    <rPh sb="108" eb="110">
      <t>ネンド</t>
    </rPh>
    <rPh sb="110" eb="112">
      <t>イコウ</t>
    </rPh>
    <rPh sb="117" eb="119">
      <t>シタマワ</t>
    </rPh>
    <rPh sb="124" eb="126">
      <t>ジンコウ</t>
    </rPh>
    <rPh sb="126" eb="128">
      <t>ゲンショウ</t>
    </rPh>
    <rPh sb="129" eb="131">
      <t>エイキョウ</t>
    </rPh>
    <rPh sb="132" eb="134">
      <t>ケイネン</t>
    </rPh>
    <rPh sb="134" eb="136">
      <t>レッカ</t>
    </rPh>
    <rPh sb="137" eb="138">
      <t>トモナ</t>
    </rPh>
    <rPh sb="139" eb="141">
      <t>イジ</t>
    </rPh>
    <rPh sb="141" eb="143">
      <t>カンリ</t>
    </rPh>
    <rPh sb="143" eb="145">
      <t>ヒヨウ</t>
    </rPh>
    <rPh sb="146" eb="148">
      <t>ゾウカ</t>
    </rPh>
    <rPh sb="149" eb="151">
      <t>エイキョウ</t>
    </rPh>
    <rPh sb="156" eb="157">
      <t>オモ</t>
    </rPh>
    <rPh sb="168" eb="170">
      <t>イジ</t>
    </rPh>
    <rPh sb="170" eb="172">
      <t>コウジ</t>
    </rPh>
    <rPh sb="172" eb="174">
      <t>ヒヨウ</t>
    </rPh>
    <rPh sb="175" eb="178">
      <t>ヘイジュンカ</t>
    </rPh>
    <rPh sb="179" eb="182">
      <t>スイセンカ</t>
    </rPh>
    <rPh sb="182" eb="183">
      <t>リツ</t>
    </rPh>
    <rPh sb="183" eb="185">
      <t>コウジョウ</t>
    </rPh>
    <rPh sb="189" eb="191">
      <t>コベツ</t>
    </rPh>
    <rPh sb="191" eb="193">
      <t>ホウモン</t>
    </rPh>
    <rPh sb="193" eb="194">
      <t>トウ</t>
    </rPh>
    <rPh sb="194" eb="196">
      <t>タイサク</t>
    </rPh>
    <rPh sb="200" eb="202">
      <t>スイシン</t>
    </rPh>
    <rPh sb="204" eb="206">
      <t>ヒツヨウ</t>
    </rPh>
    <rPh sb="217" eb="219">
      <t>オスイ</t>
    </rPh>
    <rPh sb="219" eb="221">
      <t>ショリ</t>
    </rPh>
    <rPh sb="221" eb="223">
      <t>ゲンカ</t>
    </rPh>
    <rPh sb="225" eb="227">
      <t>ゼンネン</t>
    </rPh>
    <rPh sb="229" eb="230">
      <t>タカ</t>
    </rPh>
    <rPh sb="236" eb="239">
      <t>スイセンカ</t>
    </rPh>
    <rPh sb="239" eb="240">
      <t>リツ</t>
    </rPh>
    <rPh sb="241" eb="243">
      <t>シセツ</t>
    </rPh>
    <rPh sb="243" eb="245">
      <t>リヨウ</t>
    </rPh>
    <rPh sb="245" eb="246">
      <t>リツ</t>
    </rPh>
    <rPh sb="251" eb="252">
      <t>ヒク</t>
    </rPh>
    <rPh sb="263" eb="264">
      <t>リツ</t>
    </rPh>
    <rPh sb="264" eb="266">
      <t>コウジョウ</t>
    </rPh>
    <rPh sb="267" eb="268">
      <t>ツト</t>
    </rPh>
    <rPh sb="272" eb="274">
      <t>ヒツヨウ</t>
    </rPh>
    <phoneticPr fontId="4"/>
  </si>
  <si>
    <t>茂木町においては、平成9年度から開始し平成16年3月に供用開始となり、17年経過したことにより特に水処理センター内の機器に故障が起き始めている。　　　　　　　　　　　　　　　　　　　　　重大事故が発生する前に適宜修繕費用を予算化し対策を講ずる必要がある。</t>
    <rPh sb="9" eb="11">
      <t>ヘイセイ</t>
    </rPh>
    <rPh sb="12" eb="14">
      <t>ネンド</t>
    </rPh>
    <rPh sb="16" eb="18">
      <t>カイシ</t>
    </rPh>
    <rPh sb="19" eb="21">
      <t>ヘイセイ</t>
    </rPh>
    <rPh sb="23" eb="24">
      <t>ネン</t>
    </rPh>
    <rPh sb="25" eb="26">
      <t>ツキ</t>
    </rPh>
    <rPh sb="27" eb="29">
      <t>キョウヨウ</t>
    </rPh>
    <rPh sb="29" eb="31">
      <t>カイシ</t>
    </rPh>
    <rPh sb="37" eb="38">
      <t>ネン</t>
    </rPh>
    <rPh sb="38" eb="40">
      <t>ケイカ</t>
    </rPh>
    <rPh sb="47" eb="48">
      <t>トク</t>
    </rPh>
    <rPh sb="49" eb="50">
      <t>ミズ</t>
    </rPh>
    <rPh sb="50" eb="52">
      <t>ショリ</t>
    </rPh>
    <rPh sb="56" eb="57">
      <t>ナイ</t>
    </rPh>
    <rPh sb="58" eb="60">
      <t>キキ</t>
    </rPh>
    <rPh sb="61" eb="63">
      <t>コショウ</t>
    </rPh>
    <rPh sb="64" eb="65">
      <t>オ</t>
    </rPh>
    <rPh sb="66" eb="67">
      <t>ハジ</t>
    </rPh>
    <rPh sb="93" eb="95">
      <t>ジュウダイ</t>
    </rPh>
    <rPh sb="95" eb="97">
      <t>ジコ</t>
    </rPh>
    <rPh sb="98" eb="100">
      <t>ハッセイ</t>
    </rPh>
    <rPh sb="102" eb="103">
      <t>マエ</t>
    </rPh>
    <rPh sb="104" eb="106">
      <t>テキギ</t>
    </rPh>
    <rPh sb="106" eb="108">
      <t>シュウゼン</t>
    </rPh>
    <rPh sb="108" eb="110">
      <t>ヒヨウ</t>
    </rPh>
    <rPh sb="111" eb="114">
      <t>ヨサンカ</t>
    </rPh>
    <rPh sb="115" eb="117">
      <t>タイサク</t>
    </rPh>
    <rPh sb="118" eb="119">
      <t>コウ</t>
    </rPh>
    <rPh sb="121" eb="1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</si>
</sst>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7C-4713-B880-4F17B08AB7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0.12</c:v>
                </c:pt>
                <c:pt idx="3">
                  <c:v>0.1</c:v>
                </c:pt>
                <c:pt idx="4">
                  <c:v>0.32</c:v>
                </c:pt>
              </c:numCache>
            </c:numRef>
          </c:val>
          <c:smooth val="0"/>
          <c:extLst>
            <c:ext xmlns:c16="http://schemas.microsoft.com/office/drawing/2014/chart" uri="{C3380CC4-5D6E-409C-BE32-E72D297353CC}">
              <c16:uniqueId val="{00000001-E57C-4713-B880-4F17B08AB7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24.67</c:v>
                </c:pt>
                <c:pt idx="1">
                  <c:v>25.08</c:v>
                </c:pt>
                <c:pt idx="2">
                  <c:v>25.63</c:v>
                </c:pt>
                <c:pt idx="3">
                  <c:v>25.38</c:v>
                </c:pt>
                <c:pt idx="4">
                  <c:v>25.5</c:v>
                </c:pt>
              </c:numCache>
            </c:numRef>
          </c:val>
          <c:extLst>
            <c:ext xmlns:c16="http://schemas.microsoft.com/office/drawing/2014/chart" uri="{C3380CC4-5D6E-409C-BE32-E72D297353CC}">
              <c16:uniqueId val="{00000000-324B-4192-A9C4-FC42D9A4C8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49.68</c:v>
                </c:pt>
                <c:pt idx="3">
                  <c:v>49.27</c:v>
                </c:pt>
                <c:pt idx="4">
                  <c:v>49.47</c:v>
                </c:pt>
              </c:numCache>
            </c:numRef>
          </c:val>
          <c:smooth val="0"/>
          <c:extLst>
            <c:ext xmlns:c16="http://schemas.microsoft.com/office/drawing/2014/chart" uri="{C3380CC4-5D6E-409C-BE32-E72D297353CC}">
              <c16:uniqueId val="{00000001-324B-4192-A9C4-FC42D9A4C8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66.97</c:v>
                </c:pt>
                <c:pt idx="1">
                  <c:v>68.45</c:v>
                </c:pt>
                <c:pt idx="2">
                  <c:v>70.03</c:v>
                </c:pt>
                <c:pt idx="3">
                  <c:v>70.75</c:v>
                </c:pt>
                <c:pt idx="4">
                  <c:v>71.66</c:v>
                </c:pt>
              </c:numCache>
            </c:numRef>
          </c:val>
          <c:extLst>
            <c:ext xmlns:c16="http://schemas.microsoft.com/office/drawing/2014/chart" uri="{C3380CC4-5D6E-409C-BE32-E72D297353CC}">
              <c16:uniqueId val="{00000000-C178-4EF5-8615-B8DC868259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83.35</c:v>
                </c:pt>
                <c:pt idx="3">
                  <c:v>83.16</c:v>
                </c:pt>
                <c:pt idx="4">
                  <c:v>82.06</c:v>
                </c:pt>
              </c:numCache>
            </c:numRef>
          </c:val>
          <c:smooth val="0"/>
          <c:extLst>
            <c:ext xmlns:c16="http://schemas.microsoft.com/office/drawing/2014/chart" uri="{C3380CC4-5D6E-409C-BE32-E72D297353CC}">
              <c16:uniqueId val="{00000001-C178-4EF5-8615-B8DC868259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81.8</c:v>
                </c:pt>
                <c:pt idx="1">
                  <c:v>84.41</c:v>
                </c:pt>
                <c:pt idx="2">
                  <c:v>80.62</c:v>
                </c:pt>
                <c:pt idx="3">
                  <c:v>78.94</c:v>
                </c:pt>
                <c:pt idx="4">
                  <c:v>78.459999999999994</c:v>
                </c:pt>
              </c:numCache>
            </c:numRef>
          </c:val>
          <c:extLst>
            <c:ext xmlns:c16="http://schemas.microsoft.com/office/drawing/2014/chart" uri="{C3380CC4-5D6E-409C-BE32-E72D297353CC}">
              <c16:uniqueId val="{00000000-7DB1-4B54-A555-0D8880DFD6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1-4B54-A555-0D8880DFD6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2-4FCA-85D9-AC88C098F66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2-4FCA-85D9-AC88C098F66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2-42AD-9CED-F61CA41F85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2-42AD-9CED-F61CA41F85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F-4D7E-9ABB-7C3D922EBC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F-4D7E-9ABB-7C3D922EBC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27-4386-AB24-7D1225660D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7-4386-AB24-7D1225660D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755.03</c:v>
                </c:pt>
                <c:pt idx="1">
                  <c:v>803.35</c:v>
                </c:pt>
                <c:pt idx="2">
                  <c:v>529.1</c:v>
                </c:pt>
                <c:pt idx="3">
                  <c:v>519.97</c:v>
                </c:pt>
                <c:pt idx="4">
                  <c:v>496.65</c:v>
                </c:pt>
              </c:numCache>
            </c:numRef>
          </c:val>
          <c:extLst>
            <c:ext xmlns:c16="http://schemas.microsoft.com/office/drawing/2014/chart" uri="{C3380CC4-5D6E-409C-BE32-E72D297353CC}">
              <c16:uniqueId val="{00000000-8932-482C-8EF0-3A6944BED8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1048.23</c:v>
                </c:pt>
                <c:pt idx="3">
                  <c:v>1130.42</c:v>
                </c:pt>
                <c:pt idx="4">
                  <c:v>1245.0999999999999</c:v>
                </c:pt>
              </c:numCache>
            </c:numRef>
          </c:val>
          <c:smooth val="0"/>
          <c:extLst>
            <c:ext xmlns:c16="http://schemas.microsoft.com/office/drawing/2014/chart" uri="{C3380CC4-5D6E-409C-BE32-E72D297353CC}">
              <c16:uniqueId val="{00000001-8932-482C-8EF0-3A6944BED8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91.7</c:v>
                </c:pt>
                <c:pt idx="1">
                  <c:v>91.6</c:v>
                </c:pt>
                <c:pt idx="2">
                  <c:v>85.16</c:v>
                </c:pt>
                <c:pt idx="3">
                  <c:v>83.59</c:v>
                </c:pt>
                <c:pt idx="4">
                  <c:v>75.91</c:v>
                </c:pt>
              </c:numCache>
            </c:numRef>
          </c:val>
          <c:extLst>
            <c:ext xmlns:c16="http://schemas.microsoft.com/office/drawing/2014/chart" uri="{C3380CC4-5D6E-409C-BE32-E72D297353CC}">
              <c16:uniqueId val="{00000000-002C-4D2D-B76E-B670EB322A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78.92</c:v>
                </c:pt>
                <c:pt idx="3">
                  <c:v>74.17</c:v>
                </c:pt>
                <c:pt idx="4">
                  <c:v>79.77</c:v>
                </c:pt>
              </c:numCache>
            </c:numRef>
          </c:val>
          <c:smooth val="0"/>
          <c:extLst>
            <c:ext xmlns:c16="http://schemas.microsoft.com/office/drawing/2014/chart" uri="{C3380CC4-5D6E-409C-BE32-E72D297353CC}">
              <c16:uniqueId val="{00000001-002C-4D2D-B76E-B670EB322A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190</c:v>
                </c:pt>
                <c:pt idx="1">
                  <c:v>190</c:v>
                </c:pt>
                <c:pt idx="2">
                  <c:v>203.34</c:v>
                </c:pt>
                <c:pt idx="3">
                  <c:v>208.75</c:v>
                </c:pt>
                <c:pt idx="4">
                  <c:v>230.69</c:v>
                </c:pt>
              </c:numCache>
            </c:numRef>
          </c:val>
          <c:extLst>
            <c:ext xmlns:c16="http://schemas.microsoft.com/office/drawing/2014/chart" uri="{C3380CC4-5D6E-409C-BE32-E72D297353CC}">
              <c16:uniqueId val="{00000000-0560-41A1-99AB-805E35F108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220.31</c:v>
                </c:pt>
                <c:pt idx="3">
                  <c:v>230.95</c:v>
                </c:pt>
                <c:pt idx="4">
                  <c:v>214.56</c:v>
                </c:pt>
              </c:numCache>
            </c:numRef>
          </c:val>
          <c:smooth val="0"/>
          <c:extLst>
            <c:ext xmlns:c16="http://schemas.microsoft.com/office/drawing/2014/chart" uri="{C3380CC4-5D6E-409C-BE32-E72D297353CC}">
              <c16:uniqueId val="{00000001-0560-41A1-99AB-805E35F108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茂木町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12472</v>
      </c>
      <c r="AM8" s="69"/>
      <c r="AN8" s="69"/>
      <c r="AO8" s="69"/>
      <c r="AP8" s="69"/>
      <c r="AQ8" s="69"/>
      <c r="AR8" s="69"/>
      <c r="AS8" s="69"/>
      <c r="AT8" s="68">
        <f>データ!T6</f>
        <v>172.69</v>
      </c>
      <c r="AU8" s="68"/>
      <c r="AV8" s="68"/>
      <c r="AW8" s="68"/>
      <c r="AX8" s="68"/>
      <c r="AY8" s="68"/>
      <c r="AZ8" s="68"/>
      <c r="BA8" s="68"/>
      <c r="BB8" s="68">
        <f>データ!U6</f>
        <v>72.22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20.329999999999998</v>
      </c>
      <c r="Q10" s="68"/>
      <c r="R10" s="68"/>
      <c r="S10" s="68"/>
      <c r="T10" s="68"/>
      <c r="U10" s="68"/>
      <c r="V10" s="68"/>
      <c r="W10" s="68">
        <f>データ!Q6</f>
        <v>95.09</v>
      </c>
      <c r="X10" s="68"/>
      <c r="Y10" s="68"/>
      <c r="Z10" s="68"/>
      <c r="AA10" s="68"/>
      <c r="AB10" s="68"/>
      <c r="AC10" s="68"/>
      <c r="AD10" s="69">
        <f>データ!R6</f>
        <v>2970</v>
      </c>
      <c r="AE10" s="69"/>
      <c r="AF10" s="69"/>
      <c r="AG10" s="69"/>
      <c r="AH10" s="69"/>
      <c r="AI10" s="69"/>
      <c r="AJ10" s="69"/>
      <c r="AK10" s="2"/>
      <c r="AL10" s="69">
        <f>データ!V6</f>
        <v>2516</v>
      </c>
      <c r="AM10" s="69"/>
      <c r="AN10" s="69"/>
      <c r="AO10" s="69"/>
      <c r="AP10" s="69"/>
      <c r="AQ10" s="69"/>
      <c r="AR10" s="69"/>
      <c r="AS10" s="69"/>
      <c r="AT10" s="68">
        <f>データ!W6</f>
        <v>1.23</v>
      </c>
      <c r="AU10" s="68"/>
      <c r="AV10" s="68"/>
      <c r="AW10" s="68"/>
      <c r="AX10" s="68"/>
      <c r="AY10" s="68"/>
      <c r="AZ10" s="68"/>
      <c r="BA10" s="68"/>
      <c r="BB10" s="68">
        <f>データ!X6</f>
        <v>2045.53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7AT6zyhoYLe0MEcJ81fwcarNmLpAKZ2d9Vn+6OBQHTwz8xOXy/oKM8vxPXANavkhp00bICxoLPwFH6bpn3fWiw==" saltValue="bk8jk7IhaAZblhCm36uV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93432</v>
      </c>
      <c r="D6" s="33">
        <f t="shared" si="3"/>
        <v>47</v>
      </c>
      <c r="E6" s="33">
        <f t="shared" si="3"/>
        <v>17</v>
      </c>
      <c r="F6" s="33">
        <f t="shared" si="3"/>
        <v>1</v>
      </c>
      <c r="G6" s="33">
        <f t="shared" si="3"/>
        <v>0</v>
      </c>
      <c r="H6" s="33" t="str">
        <f t="shared" si="3"/>
        <v>栃木県　茂木町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20.329999999999998</v>
      </c>
      <c r="Q6" s="34">
        <f t="shared" si="3"/>
        <v>95.09</v>
      </c>
      <c r="R6" s="34">
        <f t="shared" si="3"/>
        <v>2970</v>
      </c>
      <c r="S6" s="34">
        <f t="shared" si="3"/>
        <v>12472</v>
      </c>
      <c r="T6" s="34">
        <f t="shared" si="3"/>
        <v>172.69</v>
      </c>
      <c r="U6" s="34">
        <f t="shared" si="3"/>
        <v>72.22</v>
      </c>
      <c r="V6" s="34">
        <f t="shared" si="3"/>
        <v>2516</v>
      </c>
      <c r="W6" s="34">
        <f t="shared" si="3"/>
        <v>1.23</v>
      </c>
      <c r="X6" s="34">
        <f t="shared" si="3"/>
        <v>2045.53</v>
      </c>
      <c r="Y6" s="35">
        <f>IF(Y7="",NA(),Y7)</f>
        <v>81.8</v>
      </c>
      <c r="Z6" s="35">
        <f t="shared" ref="Z6:AH6" si="4">IF(Z7="",NA(),Z7)</f>
        <v>84.41</v>
      </c>
      <c r="AA6" s="35">
        <f t="shared" si="4"/>
        <v>80.62</v>
      </c>
      <c r="AB6" s="35">
        <f t="shared" si="4"/>
        <v>78.94</v>
      </c>
      <c r="AC6" s="35">
        <f t="shared" si="4"/>
        <v>78.459999999999994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755.03</v>
      </c>
      <c r="BG6" s="35">
        <f t="shared" ref="BG6:BO6" si="7">IF(BG7="",NA(),BG7)</f>
        <v>803.35</v>
      </c>
      <c r="BH6" s="35">
        <f t="shared" si="7"/>
        <v>529.1</v>
      </c>
      <c r="BI6" s="35">
        <f t="shared" si="7"/>
        <v>519.97</v>
      </c>
      <c r="BJ6" s="35">
        <f t="shared" si="7"/>
        <v>496.65</v>
      </c>
      <c r="BK6" s="35">
        <f t="shared" si="7"/>
        <v>1604.64</v>
      </c>
      <c r="BL6" s="35">
        <f t="shared" si="7"/>
        <v>1217.7</v>
      </c>
      <c r="BM6" s="35">
        <f t="shared" si="7"/>
        <v>1048.23</v>
      </c>
      <c r="BN6" s="35">
        <f t="shared" si="7"/>
        <v>1130.42</v>
      </c>
      <c r="BO6" s="35">
        <f t="shared" si="7"/>
        <v>1245.0999999999999</v>
      </c>
      <c r="BP6" s="34" t="str">
        <f>IF(BP7="","",IF(BP7="-","【-】","【"&amp;SUBSTITUTE(TEXT(BP7,"#,##0.00"),"-","△")&amp;"】"))</f>
        <v>【705.21】</v>
      </c>
      <c r="BQ6" s="35">
        <f>IF(BQ7="",NA(),BQ7)</f>
        <v>91.7</v>
      </c>
      <c r="BR6" s="35">
        <f t="shared" ref="BR6:BZ6" si="8">IF(BR7="",NA(),BR7)</f>
        <v>91.6</v>
      </c>
      <c r="BS6" s="35">
        <f t="shared" si="8"/>
        <v>85.16</v>
      </c>
      <c r="BT6" s="35">
        <f t="shared" si="8"/>
        <v>83.59</v>
      </c>
      <c r="BU6" s="35">
        <f t="shared" si="8"/>
        <v>75.91</v>
      </c>
      <c r="BV6" s="35">
        <f t="shared" si="8"/>
        <v>60.01</v>
      </c>
      <c r="BW6" s="35">
        <f t="shared" si="8"/>
        <v>66.680000000000007</v>
      </c>
      <c r="BX6" s="35">
        <f t="shared" si="8"/>
        <v>78.92</v>
      </c>
      <c r="BY6" s="35">
        <f t="shared" si="8"/>
        <v>74.17</v>
      </c>
      <c r="BZ6" s="35">
        <f t="shared" si="8"/>
        <v>79.77</v>
      </c>
      <c r="CA6" s="34" t="str">
        <f>IF(CA7="","",IF(CA7="-","【-】","【"&amp;SUBSTITUTE(TEXT(CA7,"#,##0.00"),"-","△")&amp;"】"))</f>
        <v>【98.96】</v>
      </c>
      <c r="CB6" s="35">
        <f>IF(CB7="",NA(),CB7)</f>
        <v>190</v>
      </c>
      <c r="CC6" s="35">
        <f t="shared" ref="CC6:CK6" si="9">IF(CC7="",NA(),CC7)</f>
        <v>190</v>
      </c>
      <c r="CD6" s="35">
        <f t="shared" si="9"/>
        <v>203.34</v>
      </c>
      <c r="CE6" s="35">
        <f t="shared" si="9"/>
        <v>208.75</v>
      </c>
      <c r="CF6" s="35">
        <f t="shared" si="9"/>
        <v>230.69</v>
      </c>
      <c r="CG6" s="35">
        <f t="shared" si="9"/>
        <v>277.67</v>
      </c>
      <c r="CH6" s="35">
        <f t="shared" si="9"/>
        <v>260.11</v>
      </c>
      <c r="CI6" s="35">
        <f t="shared" si="9"/>
        <v>220.31</v>
      </c>
      <c r="CJ6" s="35">
        <f t="shared" si="9"/>
        <v>230.95</v>
      </c>
      <c r="CK6" s="35">
        <f t="shared" si="9"/>
        <v>214.56</v>
      </c>
      <c r="CL6" s="34" t="str">
        <f>IF(CL7="","",IF(CL7="-","【-】","【"&amp;SUBSTITUTE(TEXT(CL7,"#,##0.00"),"-","△")&amp;"】"))</f>
        <v>【134.52】</v>
      </c>
      <c r="CM6" s="35">
        <f>IF(CM7="",NA(),CM7)</f>
        <v>24.67</v>
      </c>
      <c r="CN6" s="35">
        <f t="shared" ref="CN6:CV6" si="10">IF(CN7="",NA(),CN7)</f>
        <v>25.08</v>
      </c>
      <c r="CO6" s="35">
        <f t="shared" si="10"/>
        <v>25.63</v>
      </c>
      <c r="CP6" s="35">
        <f t="shared" si="10"/>
        <v>25.38</v>
      </c>
      <c r="CQ6" s="35">
        <f t="shared" si="10"/>
        <v>25.5</v>
      </c>
      <c r="CR6" s="35">
        <f t="shared" si="10"/>
        <v>41.28</v>
      </c>
      <c r="CS6" s="35">
        <f t="shared" si="10"/>
        <v>41.45</v>
      </c>
      <c r="CT6" s="35">
        <f t="shared" si="10"/>
        <v>49.68</v>
      </c>
      <c r="CU6" s="35">
        <f t="shared" si="10"/>
        <v>49.27</v>
      </c>
      <c r="CV6" s="35">
        <f t="shared" si="10"/>
        <v>49.47</v>
      </c>
      <c r="CW6" s="34" t="str">
        <f>IF(CW7="","",IF(CW7="-","【-】","【"&amp;SUBSTITUTE(TEXT(CW7,"#,##0.00"),"-","△")&amp;"】"))</f>
        <v>【59.57】</v>
      </c>
      <c r="CX6" s="35">
        <f>IF(CX7="",NA(),CX7)</f>
        <v>66.97</v>
      </c>
      <c r="CY6" s="35">
        <f t="shared" ref="CY6:DG6" si="11">IF(CY7="",NA(),CY7)</f>
        <v>68.45</v>
      </c>
      <c r="CZ6" s="35">
        <f t="shared" si="11"/>
        <v>70.03</v>
      </c>
      <c r="DA6" s="35">
        <f t="shared" si="11"/>
        <v>70.75</v>
      </c>
      <c r="DB6" s="35">
        <f t="shared" si="11"/>
        <v>71.66</v>
      </c>
      <c r="DC6" s="35">
        <f t="shared" si="11"/>
        <v>61.3</v>
      </c>
      <c r="DD6" s="35">
        <f t="shared" si="11"/>
        <v>64.510000000000005</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0.12</v>
      </c>
      <c r="EM6" s="35">
        <f t="shared" si="14"/>
        <v>0.1</v>
      </c>
      <c r="EN6" s="35">
        <f t="shared" si="14"/>
        <v>0.32</v>
      </c>
      <c r="EO6" s="34" t="str">
        <f>IF(EO7="","",IF(EO7="-","【-】","【"&amp;SUBSTITUTE(TEXT(EO7,"#,##0.00"),"-","△")&amp;"】"))</f>
        <v>【0.30】</v>
      </c>
    </row>
    <row r="7" spans="1:145" s="36" customFormat="1" x14ac:dyDescent="0.15">
      <c r="A7" s="28"/>
      <c r="B7" s="37">
        <v>2020</v>
      </c>
      <c r="C7" s="37">
        <v>93432</v>
      </c>
      <c r="D7" s="37">
        <v>47</v>
      </c>
      <c r="E7" s="37">
        <v>17</v>
      </c>
      <c r="F7" s="37">
        <v>1</v>
      </c>
      <c r="G7" s="37">
        <v>0</v>
      </c>
      <c r="H7" s="37" t="s">
        <v>98</v>
      </c>
      <c r="I7" s="37" t="s">
        <v>99</v>
      </c>
      <c r="J7" s="37" t="s">
        <v>100</v>
      </c>
      <c r="K7" s="37" t="s">
        <v>101</v>
      </c>
      <c r="L7" s="37" t="s">
        <v>102</v>
      </c>
      <c r="M7" s="37" t="s">
        <v>103</v>
      </c>
      <c r="N7" s="38" t="s">
        <v>104</v>
      </c>
      <c r="O7" s="38" t="s">
        <v>105</v>
      </c>
      <c r="P7" s="38">
        <v>20.329999999999998</v>
      </c>
      <c r="Q7" s="38">
        <v>95.09</v>
      </c>
      <c r="R7" s="38">
        <v>2970</v>
      </c>
      <c r="S7" s="38">
        <v>12472</v>
      </c>
      <c r="T7" s="38">
        <v>172.69</v>
      </c>
      <c r="U7" s="38">
        <v>72.22</v>
      </c>
      <c r="V7" s="38">
        <v>2516</v>
      </c>
      <c r="W7" s="38">
        <v>1.23</v>
      </c>
      <c r="X7" s="38">
        <v>2045.53</v>
      </c>
      <c r="Y7" s="38">
        <v>81.8</v>
      </c>
      <c r="Z7" s="38">
        <v>84.41</v>
      </c>
      <c r="AA7" s="38">
        <v>80.62</v>
      </c>
      <c r="AB7" s="38">
        <v>78.94</v>
      </c>
      <c r="AC7" s="38">
        <v>78.459999999999994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755.03</v>
      </c>
      <c r="BG7" s="38">
        <v>803.35</v>
      </c>
      <c r="BH7" s="38">
        <v>529.1</v>
      </c>
      <c r="BI7" s="38">
        <v>519.97</v>
      </c>
      <c r="BJ7" s="38">
        <v>496.65</v>
      </c>
      <c r="BK7" s="38">
        <v>1604.64</v>
      </c>
      <c r="BL7" s="38">
        <v>1217.7</v>
      </c>
      <c r="BM7" s="38">
        <v>1048.23</v>
      </c>
      <c r="BN7" s="38">
        <v>1130.42</v>
      </c>
      <c r="BO7" s="38">
        <v>1245.0999999999999</v>
      </c>
      <c r="BP7" s="38">
        <v>705.21</v>
      </c>
      <c r="BQ7" s="38">
        <v>91.7</v>
      </c>
      <c r="BR7" s="38">
        <v>91.6</v>
      </c>
      <c r="BS7" s="38">
        <v>85.16</v>
      </c>
      <c r="BT7" s="38">
        <v>83.59</v>
      </c>
      <c r="BU7" s="38">
        <v>75.91</v>
      </c>
      <c r="BV7" s="38">
        <v>60.01</v>
      </c>
      <c r="BW7" s="38">
        <v>66.680000000000007</v>
      </c>
      <c r="BX7" s="38">
        <v>78.92</v>
      </c>
      <c r="BY7" s="38">
        <v>74.17</v>
      </c>
      <c r="BZ7" s="38">
        <v>79.77</v>
      </c>
      <c r="CA7" s="38">
        <v>98.96</v>
      </c>
      <c r="CB7" s="38">
        <v>190</v>
      </c>
      <c r="CC7" s="38">
        <v>190</v>
      </c>
      <c r="CD7" s="38">
        <v>203.34</v>
      </c>
      <c r="CE7" s="38">
        <v>208.75</v>
      </c>
      <c r="CF7" s="38">
        <v>230.69</v>
      </c>
      <c r="CG7" s="38">
        <v>277.67</v>
      </c>
      <c r="CH7" s="38">
        <v>260.11</v>
      </c>
      <c r="CI7" s="38">
        <v>220.31</v>
      </c>
      <c r="CJ7" s="38">
        <v>230.95</v>
      </c>
      <c r="CK7" s="38">
        <v>214.56</v>
      </c>
      <c r="CL7" s="38">
        <v>134.52000000000001</v>
      </c>
      <c r="CM7" s="38">
        <v>24.67</v>
      </c>
      <c r="CN7" s="38">
        <v>25.08</v>
      </c>
      <c r="CO7" s="38">
        <v>25.63</v>
      </c>
      <c r="CP7" s="38">
        <v>25.38</v>
      </c>
      <c r="CQ7" s="38">
        <v>25.5</v>
      </c>
      <c r="CR7" s="38">
        <v>41.28</v>
      </c>
      <c r="CS7" s="38">
        <v>41.45</v>
      </c>
      <c r="CT7" s="38">
        <v>49.68</v>
      </c>
      <c r="CU7" s="38">
        <v>49.27</v>
      </c>
      <c r="CV7" s="38">
        <v>49.47</v>
      </c>
      <c r="CW7" s="38">
        <v>59.57</v>
      </c>
      <c r="CX7" s="38">
        <v>66.97</v>
      </c>
      <c r="CY7" s="38">
        <v>68.45</v>
      </c>
      <c r="CZ7" s="38">
        <v>70.03</v>
      </c>
      <c r="DA7" s="38">
        <v>70.75</v>
      </c>
      <c r="DB7" s="38">
        <v>71.66</v>
      </c>
      <c r="DC7" s="38">
        <v>61.3</v>
      </c>
      <c r="DD7" s="38">
        <v>64.510000000000005</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2021-12-03T07:44:12Z</dcterms:created>
  <dcterms:modified xsi:type="dcterms:W3CDTF">2022-02-23T03:28:23Z</dcterms:modified>
  <cp:category/>
</cp:coreProperties>
</file>