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0FBDA61A-32D3-41E0-B989-81C17CCE08BF}" xr6:coauthVersionLast="47" xr6:coauthVersionMax="47" xr10:uidLastSave="{00000000-0000-0000-0000-000000000000}"/>
  <workbookProtection workbookAlgorithmName="SHA-512" workbookHashValue="Tok6BRDjBsbtcerQqRwKKvXhLGQHdRBajrJlazFChXgPHhTGX6u0KFPERt639qxVAKID8dZ2a6rkYqqYHdfiig==" workbookSaltValue="NUYXlh8f1558UZJTN8ewz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T10" i="4"/>
  <c r="AL10" i="4"/>
  <c r="W10" i="4"/>
  <c r="I10" i="4"/>
  <c r="B10" i="4"/>
  <c r="BB8" i="4"/>
  <c r="AT8" i="4"/>
  <c r="AL8" i="4"/>
  <c r="AD8" i="4"/>
  <c r="W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<sst xmlns="http://schemas.openxmlformats.org/spreadsheetml/2006/main" count="228" uniqueCount="115">
  <si>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</si>
  <si>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</si>
  <si>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</si>
  <si>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</si>
  <si>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</si>
  <si>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</si>
  <si>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</si>
  <si>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</si>
  <si>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</si>
  <si>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</si>
  <si>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</si>
  <si>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</si>
  <si>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</si>
  <si>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</si>
  <si>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</si>
  <si>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</si>
  <si>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</si>
  <si>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</si>
  <si>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</si>
  <si>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</si>
  <si>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</si>
  <si>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</si>
  <si>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</si>
  <si>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</si>
  <si>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</si>
  <si>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</si>
  <si>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</si>
  <si>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</si>
  <si>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</si>
  <si>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</si>
  <si>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</si>
  <si>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</si>
  <si>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</si>
  <si>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</si>
  <si>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</si>
  <si>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</si>
  <si>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</si>
  <si>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</si>
  <si>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</si>
  <si>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</si>
  <si>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</si>
  <si>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</si>
  <si>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</si>
  <si>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</si>
  <si>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</si>
  <si>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</si>
  <si>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</si>
  <si>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</si>
  <si>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</si>
  <si>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</si>
  <si>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</si>
  <si>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</si>
  <si>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</si>
  <si>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</si>
  <si>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</si>
  <si>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</si>
  <si>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</si>
  <si>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</si>
  <si>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</si>
  <si>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</si>
  <si>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</si>
  <si>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</si>
  <si>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</si>
  <si>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</si>
  <si>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</si>
  <si>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</si>
  <si>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</si>
  <si>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</si>
  <si>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</si>
  <si>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</si>
  <si>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</si>
  <si>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</si>
  <si>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</si>
  <si>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</si>
  <si>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</si>
  <si>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</si>
  <si>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</si>
  <si>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</si>
  <si>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</si>
  <si>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</si>
  <si>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</si>
  <si>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</si>
  <si>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</si>
  <si>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</si>
  <si>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</si>
  <si>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</si>
  <si>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</si>
  <si>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</si>
  <si>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</si>
  <si>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</si>
  <si>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</si>
  <si>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</si>
  <si>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</si>
  <si>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</si>
  <si>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</si>
  <si>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</si>
  <si>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</si>
  <si>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</si>
  <si>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</si>
  <si>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</si>
  <si>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</si>
  <si>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</si>
  <si>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</si>
  <si>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</si>
  <si>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</si>
  <si>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</si>
  <si>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</si>
  <si>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</si>
  <si>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</si>
  <si>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</si>
  <si>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</si>
  <si>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</si>
  <si>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１）経常損益・累積欠損
　①経常収支比率は１０２．８９％で、単年度収支黒字、②累積欠損金比率は０％で、欠損金が発生していない状況であるが、一般会計からの繰入金（補助金）収益に慢性的に依存している状況が続いている。引き続き経営改善に努める必要がある。
２）支払い能力
　③流動比率は１００％以上であり、１年以内に支払うべき短期的な債務に対しての支払い能力は確保されているが、類似団体に比較して著しく低い状況であり、更に支払い能力を高めるための経営改善を図っていく必要がある。
３）債務残高
　④企業債残高対給水収益比率は年々下がっており、今年度も類似団体を下回ることが出来た。今後も企業債を活用して管路更新を増やすなど、適切な投資規模を検討する必要がある。
４）料金水準の適切性・費用の効率性
　⑤料金回収率は若干増加、⑥給水原価は下がる結果となったが、維持管理費が一時的に減少したことによる回復であるため、適切な料金収入の確保と投資の効率化や維持管理費の削減といった経営改善が求められる。
５）施設の効率性・供給した配水量の効率性
　⑦施設利用率は上昇傾向にある反面、有収率が低下するなど漏水等が原因と考えられるため、漏水調査と並行した管路更新や施設のダウンサイジング等を検討する必要がある。</t>
    <rPh sb="144" eb="146">
      <t>イジョウ</t>
    </rPh>
    <rPh sb="220" eb="224">
      <t>ケイエイカイゼン</t>
    </rPh>
    <rPh sb="225" eb="226">
      <t>ハカ</t>
    </rPh>
    <rPh sb="268" eb="271">
      <t>コンネンド</t>
    </rPh>
    <rPh sb="277" eb="279">
      <t>シタマワ</t>
    </rPh>
    <rPh sb="283" eb="285">
      <t>デキ</t>
    </rPh>
    <rPh sb="287" eb="289">
      <t>コンゴ</t>
    </rPh>
    <rPh sb="290" eb="293">
      <t>キギョウサイ</t>
    </rPh>
    <rPh sb="294" eb="296">
      <t>カツヨウ</t>
    </rPh>
    <rPh sb="298" eb="300">
      <t>カンロ</t>
    </rPh>
    <rPh sb="300" eb="302">
      <t>コウシン</t>
    </rPh>
    <rPh sb="303" eb="304">
      <t>フ</t>
    </rPh>
    <rPh sb="317" eb="319">
      <t>ケントウ</t>
    </rPh>
    <rPh sb="365" eb="366">
      <t>サ</t>
    </rPh>
    <rPh sb="368" eb="370">
      <t>ケッカ</t>
    </rPh>
    <rPh sb="376" eb="381">
      <t>イジカンリヒ</t>
    </rPh>
    <rPh sb="382" eb="385">
      <t>イチジテキ</t>
    </rPh>
    <rPh sb="386" eb="388">
      <t>ゲンショウ</t>
    </rPh>
    <rPh sb="395" eb="397">
      <t>カイフク</t>
    </rPh>
    <rPh sb="403" eb="405">
      <t>テキセツ</t>
    </rPh>
    <rPh sb="406" eb="408">
      <t>リョウキン</t>
    </rPh>
    <rPh sb="408" eb="410">
      <t>シュウニュウ</t>
    </rPh>
    <rPh sb="411" eb="413">
      <t>カクホ</t>
    </rPh>
    <rPh sb="414" eb="416">
      <t>トウシ</t>
    </rPh>
    <rPh sb="417" eb="420">
      <t>コウリツカ</t>
    </rPh>
    <rPh sb="421" eb="426">
      <t>イジカンリヒ</t>
    </rPh>
    <rPh sb="427" eb="429">
      <t>サクゲン</t>
    </rPh>
    <rPh sb="433" eb="435">
      <t>ケイエイ</t>
    </rPh>
    <rPh sb="435" eb="437">
      <t>カイゼン</t>
    </rPh>
    <rPh sb="438" eb="439">
      <t>モト</t>
    </rPh>
    <rPh sb="481" eb="483">
      <t>ハンメン</t>
    </rPh>
    <rPh sb="484" eb="487">
      <t>ユウシュウリツ</t>
    </rPh>
    <rPh sb="488" eb="490">
      <t>テイカ</t>
    </rPh>
    <rPh sb="494" eb="496">
      <t>ロウスイ</t>
    </rPh>
    <rPh sb="496" eb="497">
      <t>ナド</t>
    </rPh>
    <rPh sb="498" eb="500">
      <t>ゲンイン</t>
    </rPh>
    <rPh sb="501" eb="502">
      <t>カンガ</t>
    </rPh>
    <rPh sb="509" eb="513">
      <t>ロウスイチョウサ</t>
    </rPh>
    <rPh sb="514" eb="516">
      <t>ヘイコウ</t>
    </rPh>
    <rPh sb="518" eb="520">
      <t>カンロ</t>
    </rPh>
    <rPh sb="520" eb="522">
      <t>コウシン</t>
    </rPh>
    <phoneticPr fontId="4"/>
  </si>
  <si>
    <t>１）施設全体の減価償却の状況
　①有形固定資産減価償却率は、類似団体と比較すると低い状況であるが、比率は増加傾向にあることから、耐用年数が近い施設や管路について、企業債や各種補助金など財源を確保しつつ再投資を行う必要がある。
２）管路の経年化率は詳細に把握できておらず、不明のため０％となっているが、高い水準にあると想定され、更新の必要性は高い状況にある。
３）管路更新率は、平成２９年度以降積極的に更新を進めていることから全体的に上昇傾向にあるものの、類似団体と比較するとまだまだ低い状況である。更新ペースを出来る限り上げ、老朽化が進行し、かつ漏水頻度の高い管路から優先的に更新を進めていく必要がある。</t>
    <rPh sb="81" eb="84">
      <t>キギョウサイ</t>
    </rPh>
    <rPh sb="85" eb="87">
      <t>カクシュ</t>
    </rPh>
    <rPh sb="87" eb="90">
      <t>ホジョキン</t>
    </rPh>
    <rPh sb="150" eb="151">
      <t>タカ</t>
    </rPh>
    <rPh sb="152" eb="154">
      <t>スイジュン</t>
    </rPh>
    <rPh sb="158" eb="160">
      <t>ソウテイ</t>
    </rPh>
    <rPh sb="163" eb="165">
      <t>コウシン</t>
    </rPh>
    <rPh sb="166" eb="168">
      <t>ヒツヨウ</t>
    </rPh>
    <rPh sb="168" eb="169">
      <t>セイ</t>
    </rPh>
    <rPh sb="170" eb="171">
      <t>タカ</t>
    </rPh>
    <rPh sb="172" eb="174">
      <t>ジョウキョウ</t>
    </rPh>
    <phoneticPr fontId="4"/>
  </si>
  <si>
    <t>・今後も電気料や資材の物価高騰により維持補修費が上昇することが予想されるため、給水原価など関係する数値が悪くなると思われるが、管路更新の距離数を増やし、更新率の上昇を図るなど積極的に改善を図っていく必要がある。
・今後も経営の健全性・効率性の向上に取り組み、老朽化が進む施設、管路の更新や修繕を計画的・積極的に進め、安全・安心な水道水の供給に努めていく。</t>
    <rPh sb="1" eb="3">
      <t>コンゴ</t>
    </rPh>
    <rPh sb="4" eb="7">
      <t>デンキリョウ</t>
    </rPh>
    <rPh sb="8" eb="10">
      <t>シザイ</t>
    </rPh>
    <rPh sb="11" eb="13">
      <t>ブッカ</t>
    </rPh>
    <rPh sb="13" eb="15">
      <t>コウトウ</t>
    </rPh>
    <rPh sb="18" eb="23">
      <t>イジホシュウヒ</t>
    </rPh>
    <rPh sb="24" eb="26">
      <t>ジョウショウ</t>
    </rPh>
    <rPh sb="31" eb="33">
      <t>ヨソウ</t>
    </rPh>
    <rPh sb="39" eb="41">
      <t>キュウスイ</t>
    </rPh>
    <rPh sb="41" eb="43">
      <t>ゲンカ</t>
    </rPh>
    <rPh sb="45" eb="47">
      <t>カンケイ</t>
    </rPh>
    <rPh sb="49" eb="51">
      <t>スウチ</t>
    </rPh>
    <rPh sb="52" eb="53">
      <t>ワル</t>
    </rPh>
    <rPh sb="57" eb="58">
      <t>オモ</t>
    </rPh>
    <rPh sb="63" eb="65">
      <t>カンロ</t>
    </rPh>
    <rPh sb="65" eb="67">
      <t>コウシン</t>
    </rPh>
    <rPh sb="68" eb="71">
      <t>キョリスウ</t>
    </rPh>
    <rPh sb="72" eb="73">
      <t>フ</t>
    </rPh>
    <rPh sb="76" eb="79">
      <t>コウシンリツ</t>
    </rPh>
    <rPh sb="80" eb="82">
      <t>ジョウショウ</t>
    </rPh>
    <rPh sb="83" eb="84">
      <t>ハカ</t>
    </rPh>
    <rPh sb="87" eb="90">
      <t>セッキョクテキ</t>
    </rPh>
    <rPh sb="91" eb="93">
      <t>カイゼン</t>
    </rPh>
    <rPh sb="94" eb="95">
      <t>ハカ</t>
    </rPh>
    <rPh sb="99" eb="1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</si>
</sst>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0.23</c:v>
                </c:pt>
                <c:pt idx="2">
                  <c:v>0.15</c:v>
                </c:pt>
                <c:pt idx="3">
                  <c:v>0.17</c:v>
                </c:pt>
                <c:pt idx="4">
                  <c:v>0.16</c:v>
                </c:pt>
              </c:numCache>
            </c:numRef>
          </c:val>
          <c:extLst>
            <c:ext xmlns:c16="http://schemas.microsoft.com/office/drawing/2014/chart" uri="{C3380CC4-5D6E-409C-BE32-E72D297353CC}">
              <c16:uniqueId val="{00000000-8FCA-4308-966C-C990AB414B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8FCA-4308-966C-C990AB414B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48.48</c:v>
                </c:pt>
                <c:pt idx="1">
                  <c:v>49.82</c:v>
                </c:pt>
                <c:pt idx="2">
                  <c:v>50.95</c:v>
                </c:pt>
                <c:pt idx="3">
                  <c:v>59.97</c:v>
                </c:pt>
                <c:pt idx="4">
                  <c:v>61.95</c:v>
                </c:pt>
              </c:numCache>
            </c:numRef>
          </c:val>
          <c:extLst>
            <c:ext xmlns:c16="http://schemas.microsoft.com/office/drawing/2014/chart" uri="{C3380CC4-5D6E-409C-BE32-E72D297353CC}">
              <c16:uniqueId val="{00000000-0DB5-4980-9745-035F3B138E0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0DB5-4980-9745-035F3B138E0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75.14</c:v>
                </c:pt>
                <c:pt idx="1">
                  <c:v>75.260000000000005</c:v>
                </c:pt>
                <c:pt idx="2">
                  <c:v>72.760000000000005</c:v>
                </c:pt>
                <c:pt idx="3">
                  <c:v>69.239999999999995</c:v>
                </c:pt>
                <c:pt idx="4">
                  <c:v>66.849999999999994</c:v>
                </c:pt>
              </c:numCache>
            </c:numRef>
          </c:val>
          <c:extLst>
            <c:ext xmlns:c16="http://schemas.microsoft.com/office/drawing/2014/chart" uri="{C3380CC4-5D6E-409C-BE32-E72D297353CC}">
              <c16:uniqueId val="{00000000-641B-4C11-883C-33F2F7D710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641B-4C11-883C-33F2F7D710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103.17</c:v>
                </c:pt>
                <c:pt idx="1">
                  <c:v>102.78</c:v>
                </c:pt>
                <c:pt idx="2">
                  <c:v>104.65</c:v>
                </c:pt>
                <c:pt idx="3">
                  <c:v>100.79</c:v>
                </c:pt>
                <c:pt idx="4">
                  <c:v>102.89</c:v>
                </c:pt>
              </c:numCache>
            </c:numRef>
          </c:val>
          <c:extLst>
            <c:ext xmlns:c16="http://schemas.microsoft.com/office/drawing/2014/chart" uri="{C3380CC4-5D6E-409C-BE32-E72D297353CC}">
              <c16:uniqueId val="{00000000-9288-4FBB-A52C-3F25BC4DD7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9288-4FBB-A52C-3F25BC4DD7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37.15</c:v>
                </c:pt>
                <c:pt idx="1">
                  <c:v>39</c:v>
                </c:pt>
                <c:pt idx="2">
                  <c:v>40.549999999999997</c:v>
                </c:pt>
                <c:pt idx="3">
                  <c:v>42.2</c:v>
                </c:pt>
                <c:pt idx="4">
                  <c:v>43.99</c:v>
                </c:pt>
              </c:numCache>
            </c:numRef>
          </c:val>
          <c:extLst>
            <c:ext xmlns:c16="http://schemas.microsoft.com/office/drawing/2014/chart" uri="{C3380CC4-5D6E-409C-BE32-E72D297353CC}">
              <c16:uniqueId val="{00000000-0C5C-4C2A-A53A-D7845CCDBA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0C5C-4C2A-A53A-D7845CCDBA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2-415B-98BB-022576A162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F522-415B-98BB-022576A162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1-4DF7-9CB3-C8841A19A6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4621-4DF7-9CB3-C8841A19A6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130.11000000000001</c:v>
                </c:pt>
                <c:pt idx="1">
                  <c:v>131.6</c:v>
                </c:pt>
                <c:pt idx="2">
                  <c:v>145.38999999999999</c:v>
                </c:pt>
                <c:pt idx="3">
                  <c:v>121.91</c:v>
                </c:pt>
                <c:pt idx="4">
                  <c:v>115.95</c:v>
                </c:pt>
              </c:numCache>
            </c:numRef>
          </c:val>
          <c:extLst>
            <c:ext xmlns:c16="http://schemas.microsoft.com/office/drawing/2014/chart" uri="{C3380CC4-5D6E-409C-BE32-E72D297353CC}">
              <c16:uniqueId val="{00000000-20ED-4C4A-82A4-62853509ED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20ED-4C4A-82A4-62853509ED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495.27</c:v>
                </c:pt>
                <c:pt idx="1">
                  <c:v>446.5</c:v>
                </c:pt>
                <c:pt idx="2">
                  <c:v>426.86</c:v>
                </c:pt>
                <c:pt idx="3">
                  <c:v>404.12</c:v>
                </c:pt>
                <c:pt idx="4">
                  <c:v>358.2</c:v>
                </c:pt>
              </c:numCache>
            </c:numRef>
          </c:val>
          <c:extLst>
            <c:ext xmlns:c16="http://schemas.microsoft.com/office/drawing/2014/chart" uri="{C3380CC4-5D6E-409C-BE32-E72D297353CC}">
              <c16:uniqueId val="{00000000-7D9C-4A8A-B6DB-3DE3C514B5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7D9C-4A8A-B6DB-3DE3C514B5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89.09</c:v>
                </c:pt>
                <c:pt idx="1">
                  <c:v>88.39</c:v>
                </c:pt>
                <c:pt idx="2">
                  <c:v>89.91</c:v>
                </c:pt>
                <c:pt idx="3">
                  <c:v>83.57</c:v>
                </c:pt>
                <c:pt idx="4">
                  <c:v>85.13</c:v>
                </c:pt>
              </c:numCache>
            </c:numRef>
          </c:val>
          <c:extLst>
            <c:ext xmlns:c16="http://schemas.microsoft.com/office/drawing/2014/chart" uri="{C3380CC4-5D6E-409C-BE32-E72D297353CC}">
              <c16:uniqueId val="{00000000-76B4-4431-A79C-D6495E29F7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76B4-4431-A79C-D6495E29F7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221.05</c:v>
                </c:pt>
                <c:pt idx="1">
                  <c:v>222.75</c:v>
                </c:pt>
                <c:pt idx="2">
                  <c:v>219.51</c:v>
                </c:pt>
                <c:pt idx="3">
                  <c:v>236.4</c:v>
                </c:pt>
                <c:pt idx="4">
                  <c:v>232.43</c:v>
                </c:pt>
              </c:numCache>
            </c:numRef>
          </c:val>
          <c:extLst>
            <c:ext xmlns:c16="http://schemas.microsoft.com/office/drawing/2014/chart" uri="{C3380CC4-5D6E-409C-BE32-E72D297353CC}">
              <c16:uniqueId val="{00000000-8A4A-4396-963F-FF298F1DC05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8A4A-4396-963F-FF298F1DC05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U5" sqref="U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茂木町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12178</v>
      </c>
      <c r="AM8" s="66"/>
      <c r="AN8" s="66"/>
      <c r="AO8" s="66"/>
      <c r="AP8" s="66"/>
      <c r="AQ8" s="66"/>
      <c r="AR8" s="66"/>
      <c r="AS8" s="66"/>
      <c r="AT8" s="37">
        <f>データ!$S$6</f>
        <v>172.69</v>
      </c>
      <c r="AU8" s="38"/>
      <c r="AV8" s="38"/>
      <c r="AW8" s="38"/>
      <c r="AX8" s="38"/>
      <c r="AY8" s="38"/>
      <c r="AZ8" s="38"/>
      <c r="BA8" s="38"/>
      <c r="BB8" s="55">
        <f>データ!$T$6</f>
        <v>70.52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82.3</v>
      </c>
      <c r="J10" s="38"/>
      <c r="K10" s="38"/>
      <c r="L10" s="38"/>
      <c r="M10" s="38"/>
      <c r="N10" s="38"/>
      <c r="O10" s="65"/>
      <c r="P10" s="55">
        <f>データ!$P$6</f>
        <v>99.41</v>
      </c>
      <c r="Q10" s="55"/>
      <c r="R10" s="55"/>
      <c r="S10" s="55"/>
      <c r="T10" s="55"/>
      <c r="U10" s="55"/>
      <c r="V10" s="55"/>
      <c r="W10" s="66">
        <f>データ!$Q$6</f>
        <v>3916</v>
      </c>
      <c r="X10" s="66"/>
      <c r="Y10" s="66"/>
      <c r="Z10" s="66"/>
      <c r="AA10" s="66"/>
      <c r="AB10" s="66"/>
      <c r="AC10" s="66"/>
      <c r="AD10" s="2"/>
      <c r="AE10" s="2"/>
      <c r="AF10" s="2"/>
      <c r="AG10" s="2"/>
      <c r="AH10" s="2"/>
      <c r="AI10" s="2"/>
      <c r="AJ10" s="2"/>
      <c r="AK10" s="2"/>
      <c r="AL10" s="66">
        <f>データ!$U$6</f>
        <v>12056</v>
      </c>
      <c r="AM10" s="66"/>
      <c r="AN10" s="66"/>
      <c r="AO10" s="66"/>
      <c r="AP10" s="66"/>
      <c r="AQ10" s="66"/>
      <c r="AR10" s="66"/>
      <c r="AS10" s="66"/>
      <c r="AT10" s="37">
        <f>データ!$V$6</f>
        <v>90.5</v>
      </c>
      <c r="AU10" s="38"/>
      <c r="AV10" s="38"/>
      <c r="AW10" s="38"/>
      <c r="AX10" s="38"/>
      <c r="AY10" s="38"/>
      <c r="AZ10" s="38"/>
      <c r="BA10" s="38"/>
      <c r="BB10" s="55">
        <f>データ!$W$6</f>
        <v>133.22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ycA8nKxgm44bYgk34Unh47Hw6hY3A5YgwDht9RMXXg9xSCSvBbKEYCfRUX1g/3ThE9o2egRJXtYpTQ74AJWQ==" saltValue="0csRN6BlZVqIF05TZRCY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93432</v>
      </c>
      <c r="D6" s="20">
        <f t="shared" si="3"/>
        <v>46</v>
      </c>
      <c r="E6" s="20">
        <f t="shared" si="3"/>
        <v>1</v>
      </c>
      <c r="F6" s="20">
        <f t="shared" si="3"/>
        <v>0</v>
      </c>
      <c r="G6" s="20">
        <f t="shared" si="3"/>
        <v>1</v>
      </c>
      <c r="H6" s="20" t="str">
        <f t="shared" si="3"/>
        <v>栃木県　茂木町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82.3</v>
      </c>
      <c r="P6" s="21">
        <f t="shared" si="3"/>
        <v>99.41</v>
      </c>
      <c r="Q6" s="21">
        <f t="shared" si="3"/>
        <v>3916</v>
      </c>
      <c r="R6" s="21">
        <f t="shared" si="3"/>
        <v>12178</v>
      </c>
      <c r="S6" s="21">
        <f t="shared" si="3"/>
        <v>172.69</v>
      </c>
      <c r="T6" s="21">
        <f t="shared" si="3"/>
        <v>70.52</v>
      </c>
      <c r="U6" s="21">
        <f t="shared" si="3"/>
        <v>12056</v>
      </c>
      <c r="V6" s="21">
        <f t="shared" si="3"/>
        <v>90.5</v>
      </c>
      <c r="W6" s="21">
        <f t="shared" si="3"/>
        <v>133.22</v>
      </c>
      <c r="X6" s="22">
        <f>IF(X7="",NA(),X7)</f>
        <v>103.17</v>
      </c>
      <c r="Y6" s="22">
        <f t="shared" ref="Y6:AG6" si="4">IF(Y7="",NA(),Y7)</f>
        <v>102.78</v>
      </c>
      <c r="Z6" s="22">
        <f t="shared" si="4"/>
        <v>104.65</v>
      </c>
      <c r="AA6" s="22">
        <f t="shared" si="4"/>
        <v>100.79</v>
      </c>
      <c r="AB6" s="22">
        <f t="shared" si="4"/>
        <v>102.89</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130.11000000000001</v>
      </c>
      <c r="AU6" s="22">
        <f t="shared" ref="AU6:BC6" si="6">IF(AU7="",NA(),AU7)</f>
        <v>131.6</v>
      </c>
      <c r="AV6" s="22">
        <f t="shared" si="6"/>
        <v>145.38999999999999</v>
      </c>
      <c r="AW6" s="22">
        <f t="shared" si="6"/>
        <v>121.91</v>
      </c>
      <c r="AX6" s="22">
        <f t="shared" si="6"/>
        <v>115.95</v>
      </c>
      <c r="AY6" s="22">
        <f t="shared" si="6"/>
        <v>355.27</v>
      </c>
      <c r="AZ6" s="22">
        <f t="shared" si="6"/>
        <v>359.7</v>
      </c>
      <c r="BA6" s="22">
        <f t="shared" si="6"/>
        <v>362.93</v>
      </c>
      <c r="BB6" s="22">
        <f t="shared" si="6"/>
        <v>371.81</v>
      </c>
      <c r="BC6" s="22">
        <f t="shared" si="6"/>
        <v>384.23</v>
      </c>
      <c r="BD6" s="21" t="str">
        <f>IF(BD7="","",IF(BD7="-","【-】","【"&amp;SUBSTITUTE(TEXT(BD7,"#,##0.00"),"-","△")&amp;"】"))</f>
        <v>【261.51】</v>
      </c>
      <c r="BE6" s="22">
        <f>IF(BE7="",NA(),BE7)</f>
        <v>495.27</v>
      </c>
      <c r="BF6" s="22">
        <f t="shared" ref="BF6:BN6" si="7">IF(BF7="",NA(),BF7)</f>
        <v>446.5</v>
      </c>
      <c r="BG6" s="22">
        <f t="shared" si="7"/>
        <v>426.86</v>
      </c>
      <c r="BH6" s="22">
        <f t="shared" si="7"/>
        <v>404.12</v>
      </c>
      <c r="BI6" s="22">
        <f t="shared" si="7"/>
        <v>358.2</v>
      </c>
      <c r="BJ6" s="22">
        <f t="shared" si="7"/>
        <v>458.27</v>
      </c>
      <c r="BK6" s="22">
        <f t="shared" si="7"/>
        <v>447.01</v>
      </c>
      <c r="BL6" s="22">
        <f t="shared" si="7"/>
        <v>439.05</v>
      </c>
      <c r="BM6" s="22">
        <f t="shared" si="7"/>
        <v>465.85</v>
      </c>
      <c r="BN6" s="22">
        <f t="shared" si="7"/>
        <v>439.43</v>
      </c>
      <c r="BO6" s="21" t="str">
        <f>IF(BO7="","",IF(BO7="-","【-】","【"&amp;SUBSTITUTE(TEXT(BO7,"#,##0.00"),"-","△")&amp;"】"))</f>
        <v>【265.16】</v>
      </c>
      <c r="BP6" s="22">
        <f>IF(BP7="",NA(),BP7)</f>
        <v>89.09</v>
      </c>
      <c r="BQ6" s="22">
        <f t="shared" ref="BQ6:BY6" si="8">IF(BQ7="",NA(),BQ7)</f>
        <v>88.39</v>
      </c>
      <c r="BR6" s="22">
        <f t="shared" si="8"/>
        <v>89.91</v>
      </c>
      <c r="BS6" s="22">
        <f t="shared" si="8"/>
        <v>83.57</v>
      </c>
      <c r="BT6" s="22">
        <f t="shared" si="8"/>
        <v>85.13</v>
      </c>
      <c r="BU6" s="22">
        <f t="shared" si="8"/>
        <v>96.77</v>
      </c>
      <c r="BV6" s="22">
        <f t="shared" si="8"/>
        <v>95.81</v>
      </c>
      <c r="BW6" s="22">
        <f t="shared" si="8"/>
        <v>95.26</v>
      </c>
      <c r="BX6" s="22">
        <f t="shared" si="8"/>
        <v>92.39</v>
      </c>
      <c r="BY6" s="22">
        <f t="shared" si="8"/>
        <v>94.41</v>
      </c>
      <c r="BZ6" s="21" t="str">
        <f>IF(BZ7="","",IF(BZ7="-","【-】","【"&amp;SUBSTITUTE(TEXT(BZ7,"#,##0.00"),"-","△")&amp;"】"))</f>
        <v>【102.35】</v>
      </c>
      <c r="CA6" s="22">
        <f>IF(CA7="",NA(),CA7)</f>
        <v>221.05</v>
      </c>
      <c r="CB6" s="22">
        <f t="shared" ref="CB6:CJ6" si="9">IF(CB7="",NA(),CB7)</f>
        <v>222.75</v>
      </c>
      <c r="CC6" s="22">
        <f t="shared" si="9"/>
        <v>219.51</v>
      </c>
      <c r="CD6" s="22">
        <f t="shared" si="9"/>
        <v>236.4</v>
      </c>
      <c r="CE6" s="22">
        <f t="shared" si="9"/>
        <v>232.43</v>
      </c>
      <c r="CF6" s="22">
        <f t="shared" si="9"/>
        <v>187.18</v>
      </c>
      <c r="CG6" s="22">
        <f t="shared" si="9"/>
        <v>189.58</v>
      </c>
      <c r="CH6" s="22">
        <f t="shared" si="9"/>
        <v>192.82</v>
      </c>
      <c r="CI6" s="22">
        <f t="shared" si="9"/>
        <v>192.98</v>
      </c>
      <c r="CJ6" s="22">
        <f t="shared" si="9"/>
        <v>192.13</v>
      </c>
      <c r="CK6" s="21" t="str">
        <f>IF(CK7="","",IF(CK7="-","【-】","【"&amp;SUBSTITUTE(TEXT(CK7,"#,##0.00"),"-","△")&amp;"】"))</f>
        <v>【167.74】</v>
      </c>
      <c r="CL6" s="22">
        <f>IF(CL7="",NA(),CL7)</f>
        <v>48.48</v>
      </c>
      <c r="CM6" s="22">
        <f t="shared" ref="CM6:CU6" si="10">IF(CM7="",NA(),CM7)</f>
        <v>49.82</v>
      </c>
      <c r="CN6" s="22">
        <f t="shared" si="10"/>
        <v>50.95</v>
      </c>
      <c r="CO6" s="22">
        <f t="shared" si="10"/>
        <v>59.97</v>
      </c>
      <c r="CP6" s="22">
        <f t="shared" si="10"/>
        <v>61.95</v>
      </c>
      <c r="CQ6" s="22">
        <f t="shared" si="10"/>
        <v>55.88</v>
      </c>
      <c r="CR6" s="22">
        <f t="shared" si="10"/>
        <v>55.22</v>
      </c>
      <c r="CS6" s="22">
        <f t="shared" si="10"/>
        <v>54.05</v>
      </c>
      <c r="CT6" s="22">
        <f t="shared" si="10"/>
        <v>54.43</v>
      </c>
      <c r="CU6" s="22">
        <f t="shared" si="10"/>
        <v>53.87</v>
      </c>
      <c r="CV6" s="21" t="str">
        <f>IF(CV7="","",IF(CV7="-","【-】","【"&amp;SUBSTITUTE(TEXT(CV7,"#,##0.00"),"-","△")&amp;"】"))</f>
        <v>【60.29】</v>
      </c>
      <c r="CW6" s="22">
        <f>IF(CW7="",NA(),CW7)</f>
        <v>75.14</v>
      </c>
      <c r="CX6" s="22">
        <f t="shared" ref="CX6:DF6" si="11">IF(CX7="",NA(),CX7)</f>
        <v>75.260000000000005</v>
      </c>
      <c r="CY6" s="22">
        <f t="shared" si="11"/>
        <v>72.760000000000005</v>
      </c>
      <c r="CZ6" s="22">
        <f t="shared" si="11"/>
        <v>69.239999999999995</v>
      </c>
      <c r="DA6" s="22">
        <f t="shared" si="11"/>
        <v>66.849999999999994</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37.15</v>
      </c>
      <c r="DI6" s="22">
        <f t="shared" ref="DI6:DQ6" si="12">IF(DI7="",NA(),DI7)</f>
        <v>39</v>
      </c>
      <c r="DJ6" s="22">
        <f t="shared" si="12"/>
        <v>40.549999999999997</v>
      </c>
      <c r="DK6" s="22">
        <f t="shared" si="12"/>
        <v>42.2</v>
      </c>
      <c r="DL6" s="22">
        <f t="shared" si="12"/>
        <v>43.99</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0.11</v>
      </c>
      <c r="EE6" s="22">
        <f t="shared" ref="EE6:EM6" si="14">IF(EE7="",NA(),EE7)</f>
        <v>0.23</v>
      </c>
      <c r="EF6" s="22">
        <f t="shared" si="14"/>
        <v>0.15</v>
      </c>
      <c r="EG6" s="22">
        <f t="shared" si="14"/>
        <v>0.17</v>
      </c>
      <c r="EH6" s="22">
        <f t="shared" si="14"/>
        <v>0.16</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93432</v>
      </c>
      <c r="D7" s="24">
        <v>46</v>
      </c>
      <c r="E7" s="24">
        <v>1</v>
      </c>
      <c r="F7" s="24">
        <v>0</v>
      </c>
      <c r="G7" s="24">
        <v>1</v>
      </c>
      <c r="H7" s="24" t="s">
        <v>93</v>
      </c>
      <c r="I7" s="24" t="s">
        <v>94</v>
      </c>
      <c r="J7" s="24" t="s">
        <v>95</v>
      </c>
      <c r="K7" s="24" t="s">
        <v>96</v>
      </c>
      <c r="L7" s="24" t="s">
        <v>97</v>
      </c>
      <c r="M7" s="24" t="s">
        <v>98</v>
      </c>
      <c r="N7" s="25" t="s">
        <v>99</v>
      </c>
      <c r="O7" s="25">
        <v>82.3</v>
      </c>
      <c r="P7" s="25">
        <v>99.41</v>
      </c>
      <c r="Q7" s="25">
        <v>3916</v>
      </c>
      <c r="R7" s="25">
        <v>12178</v>
      </c>
      <c r="S7" s="25">
        <v>172.69</v>
      </c>
      <c r="T7" s="25">
        <v>70.52</v>
      </c>
      <c r="U7" s="25">
        <v>12056</v>
      </c>
      <c r="V7" s="25">
        <v>90.5</v>
      </c>
      <c r="W7" s="25">
        <v>133.22</v>
      </c>
      <c r="X7" s="25">
        <v>103.17</v>
      </c>
      <c r="Y7" s="25">
        <v>102.78</v>
      </c>
      <c r="Z7" s="25">
        <v>104.65</v>
      </c>
      <c r="AA7" s="25">
        <v>100.79</v>
      </c>
      <c r="AB7" s="25">
        <v>102.89</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130.11000000000001</v>
      </c>
      <c r="AU7" s="25">
        <v>131.6</v>
      </c>
      <c r="AV7" s="25">
        <v>145.38999999999999</v>
      </c>
      <c r="AW7" s="25">
        <v>121.91</v>
      </c>
      <c r="AX7" s="25">
        <v>115.95</v>
      </c>
      <c r="AY7" s="25">
        <v>355.27</v>
      </c>
      <c r="AZ7" s="25">
        <v>359.7</v>
      </c>
      <c r="BA7" s="25">
        <v>362.93</v>
      </c>
      <c r="BB7" s="25">
        <v>371.81</v>
      </c>
      <c r="BC7" s="25">
        <v>384.23</v>
      </c>
      <c r="BD7" s="25">
        <v>261.51</v>
      </c>
      <c r="BE7" s="25">
        <v>495.27</v>
      </c>
      <c r="BF7" s="25">
        <v>446.5</v>
      </c>
      <c r="BG7" s="25">
        <v>426.86</v>
      </c>
      <c r="BH7" s="25">
        <v>404.12</v>
      </c>
      <c r="BI7" s="25">
        <v>358.2</v>
      </c>
      <c r="BJ7" s="25">
        <v>458.27</v>
      </c>
      <c r="BK7" s="25">
        <v>447.01</v>
      </c>
      <c r="BL7" s="25">
        <v>439.05</v>
      </c>
      <c r="BM7" s="25">
        <v>465.85</v>
      </c>
      <c r="BN7" s="25">
        <v>439.43</v>
      </c>
      <c r="BO7" s="25">
        <v>265.16000000000003</v>
      </c>
      <c r="BP7" s="25">
        <v>89.09</v>
      </c>
      <c r="BQ7" s="25">
        <v>88.39</v>
      </c>
      <c r="BR7" s="25">
        <v>89.91</v>
      </c>
      <c r="BS7" s="25">
        <v>83.57</v>
      </c>
      <c r="BT7" s="25">
        <v>85.13</v>
      </c>
      <c r="BU7" s="25">
        <v>96.77</v>
      </c>
      <c r="BV7" s="25">
        <v>95.81</v>
      </c>
      <c r="BW7" s="25">
        <v>95.26</v>
      </c>
      <c r="BX7" s="25">
        <v>92.39</v>
      </c>
      <c r="BY7" s="25">
        <v>94.41</v>
      </c>
      <c r="BZ7" s="25">
        <v>102.35</v>
      </c>
      <c r="CA7" s="25">
        <v>221.05</v>
      </c>
      <c r="CB7" s="25">
        <v>222.75</v>
      </c>
      <c r="CC7" s="25">
        <v>219.51</v>
      </c>
      <c r="CD7" s="25">
        <v>236.4</v>
      </c>
      <c r="CE7" s="25">
        <v>232.43</v>
      </c>
      <c r="CF7" s="25">
        <v>187.18</v>
      </c>
      <c r="CG7" s="25">
        <v>189.58</v>
      </c>
      <c r="CH7" s="25">
        <v>192.82</v>
      </c>
      <c r="CI7" s="25">
        <v>192.98</v>
      </c>
      <c r="CJ7" s="25">
        <v>192.13</v>
      </c>
      <c r="CK7" s="25">
        <v>167.74</v>
      </c>
      <c r="CL7" s="25">
        <v>48.48</v>
      </c>
      <c r="CM7" s="25">
        <v>49.82</v>
      </c>
      <c r="CN7" s="25">
        <v>50.95</v>
      </c>
      <c r="CO7" s="25">
        <v>59.97</v>
      </c>
      <c r="CP7" s="25">
        <v>61.95</v>
      </c>
      <c r="CQ7" s="25">
        <v>55.88</v>
      </c>
      <c r="CR7" s="25">
        <v>55.22</v>
      </c>
      <c r="CS7" s="25">
        <v>54.05</v>
      </c>
      <c r="CT7" s="25">
        <v>54.43</v>
      </c>
      <c r="CU7" s="25">
        <v>53.87</v>
      </c>
      <c r="CV7" s="25">
        <v>60.29</v>
      </c>
      <c r="CW7" s="25">
        <v>75.14</v>
      </c>
      <c r="CX7" s="25">
        <v>75.260000000000005</v>
      </c>
      <c r="CY7" s="25">
        <v>72.760000000000005</v>
      </c>
      <c r="CZ7" s="25">
        <v>69.239999999999995</v>
      </c>
      <c r="DA7" s="25">
        <v>66.849999999999994</v>
      </c>
      <c r="DB7" s="25">
        <v>80.989999999999995</v>
      </c>
      <c r="DC7" s="25">
        <v>80.930000000000007</v>
      </c>
      <c r="DD7" s="25">
        <v>80.510000000000005</v>
      </c>
      <c r="DE7" s="25">
        <v>79.44</v>
      </c>
      <c r="DF7" s="25">
        <v>79.489999999999995</v>
      </c>
      <c r="DG7" s="25">
        <v>90.12</v>
      </c>
      <c r="DH7" s="25">
        <v>37.15</v>
      </c>
      <c r="DI7" s="25">
        <v>39</v>
      </c>
      <c r="DJ7" s="25">
        <v>40.549999999999997</v>
      </c>
      <c r="DK7" s="25">
        <v>42.2</v>
      </c>
      <c r="DL7" s="25">
        <v>43.99</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0.11</v>
      </c>
      <c r="EE7" s="25">
        <v>0.23</v>
      </c>
      <c r="EF7" s="25">
        <v>0.15</v>
      </c>
      <c r="EG7" s="25">
        <v>0.17</v>
      </c>
      <c r="EH7" s="25">
        <v>0.16</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2023-01-24T05:37:18Z</cp:lastPrinted>
  <dcterms:created xsi:type="dcterms:W3CDTF">2022-12-01T00:55:06Z</dcterms:created>
  <dcterms:modified xsi:type="dcterms:W3CDTF">2023-01-31T04:23:23Z</dcterms:modified>
  <cp:category/>
</cp:coreProperties>
</file>