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EryHH34I6noMfUD7OR+euIROlnCUraPB14KWrEmNIJs+QGRtLd1Fhrw4krhtTsSYKS7awFS07iJvUuuDiGnsYg==" workbookSaltValue="M64/L37DyWIH5cJdVS3F+A==" workbookSpinCount="100000" lockStructure="1"/>
  <bookViews>
    <workbookView xWindow="930" yWindow="0" windowWidth="11235" windowHeight="36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<sst xmlns="http://schemas.openxmlformats.org/spreadsheetml/2006/main" count="228" uniqueCount="114">
  <si>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</si>
  <si>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</si>
  <si>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</si>
  <si>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</si>
  <si>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</si>
  <si>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</si>
  <si>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</si>
  <si>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</si>
  <si>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</si>
  <si>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</si>
  <si>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</si>
  <si>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</si>
  <si>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</si>
  <si>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</si>
  <si>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</si>
  <si>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</si>
  <si>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</si>
  <si>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</si>
  <si>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</si>
  <si>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</si>
  <si>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</si>
  <si>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</si>
  <si>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</si>
  <si>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</si>
  <si>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</si>
  <si>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</si>
  <si>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</si>
  <si>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</si>
  <si>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</si>
  <si>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</si>
  <si>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</si>
  <si>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</si>
  <si>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</si>
  <si>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</si>
  <si>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</si>
  <si>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</si>
  <si>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</si>
  <si>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</si>
  <si>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</si>
  <si>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</si>
  <si>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</si>
  <si>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</si>
  <si>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</si>
  <si>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</si>
  <si>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</si>
  <si>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</si>
  <si>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</si>
  <si>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</si>
  <si>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</si>
  <si>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</si>
  <si>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</si>
  <si>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</si>
  <si>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</si>
  <si>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</si>
  <si>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</si>
  <si>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</si>
  <si>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</si>
  <si>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</si>
  <si>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</si>
  <si>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</si>
  <si>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</si>
  <si>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</si>
  <si>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</si>
  <si>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</si>
  <si>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</si>
  <si>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</si>
  <si>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</si>
  <si>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</si>
  <si>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</si>
  <si>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</si>
  <si>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</si>
  <si>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</si>
  <si>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</si>
  <si>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</si>
  <si>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</si>
  <si>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</si>
  <si>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</si>
  <si>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</si>
  <si>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</si>
  <si>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</si>
  <si>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</si>
  <si>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</si>
  <si>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</si>
  <si>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</si>
  <si>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</si>
  <si>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</si>
  <si>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</si>
  <si>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</si>
  <si>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</si>
  <si>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</si>
  <si>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</si>
  <si>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</si>
  <si>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</si>
  <si>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</si>
  <si>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</si>
  <si>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</si>
  <si>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</si>
  <si>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</si>
  <si>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</si>
  <si>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</si>
  <si>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</si>
  <si>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</si>
  <si>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</si>
  <si>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</si>
  <si>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</si>
  <si>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</si>
  <si>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</si>
  <si>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</si>
  <si>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</si>
  <si>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</si>
  <si>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</si>
  <si>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農業集落排水事業は、鴻之宿地区については平成2年度、赤羽西南地区については平成14年度に供用開始し、現在では整備が完了した事業である。
　平成30年度末での処理人口は、1,627人である。
　使用料の料金体系は世帯割と人数割から料金が決まっており、住民票を基準としていることから少子化等の社会的影響を受けやすく、処理人口が年々減少傾向にあり、それに比例し料金収入が減少している。
収益的収支の数値で見てみると、同数値の比率は例年60％前後で推移している。これは、前述の料金収入の減少及び施設の老朽化等による修繕の支出が多いことを表しており、経費回収率を見てみると、例年75％前後で推移しており、料金収入により賄うべきところに関して賄いきれていない状況にある。
水洗化状況に関しては、整備が完了している事業で、90％超という数値で推移している。料金収入増の観点からも、未加入の方に対して継続的に加入への啓発を行っていきたい。
</t>
    <phoneticPr fontId="4"/>
  </si>
  <si>
    <t>　市貝町農業集落排水事業は2地区で事業を展開し整備は完了しており、いずれも供用開始から年数の経過したものとなっている。
　特に、平成2年度に供用開始をした鴻之宿地区では、処理場のほか管渠やﾏﾝﾎｰﾙﾎﾟﾝﾌﾟ場でも多数の修繕箇所が見受けられる状況にある。
　平成14年度に供用開始をした赤羽西南地区では、比較的施設も新しいので緊急修繕箇所は多くはないが、細かい機器等での修繕は頻出する現状である。</t>
    <phoneticPr fontId="4"/>
  </si>
  <si>
    <t>　市貝町農業集落排水事業は、既に整備が完了した事業であり、水洗化率は90％超の高い数値で推移している。
　しかしながら、少子化等の社会的要因の影響を受け処理人口が年々減少し料金収入も比例して減少しているところである。
　施設及び機器、管渠の老朽化についても、供用開始から20年以上経過しているものもあるので計画的に更新していく必要がある。
　料金収入の減少に加え、施設の更新が増加していく現状について、非常に厳しい状況にある。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</si>
</sst>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93-43A4-97BE-61C5B98828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9493-43A4-97BE-61C5B98828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74.23</c:v>
                </c:pt>
                <c:pt idx="1">
                  <c:v>74.23</c:v>
                </c:pt>
                <c:pt idx="2">
                  <c:v>74.23</c:v>
                </c:pt>
                <c:pt idx="3">
                  <c:v>74.23</c:v>
                </c:pt>
                <c:pt idx="4">
                  <c:v>74.23</c:v>
                </c:pt>
              </c:numCache>
            </c:numRef>
          </c:val>
          <c:extLst>
            <c:ext xmlns:c16="http://schemas.microsoft.com/office/drawing/2014/chart" uri="{C3380CC4-5D6E-409C-BE32-E72D297353CC}">
              <c16:uniqueId val="{00000000-7636-444D-A564-ADB187C3BA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636-444D-A564-ADB187C3BA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93.62</c:v>
                </c:pt>
                <c:pt idx="1">
                  <c:v>93.85</c:v>
                </c:pt>
                <c:pt idx="2">
                  <c:v>91.89</c:v>
                </c:pt>
                <c:pt idx="3">
                  <c:v>92.55</c:v>
                </c:pt>
                <c:pt idx="4">
                  <c:v>94.16</c:v>
                </c:pt>
              </c:numCache>
            </c:numRef>
          </c:val>
          <c:extLst>
            <c:ext xmlns:c16="http://schemas.microsoft.com/office/drawing/2014/chart" uri="{C3380CC4-5D6E-409C-BE32-E72D297353CC}">
              <c16:uniqueId val="{00000000-AA52-4ABC-9B69-84932E1612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A52-4ABC-9B69-84932E1612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62.88</c:v>
                </c:pt>
                <c:pt idx="1">
                  <c:v>63.25</c:v>
                </c:pt>
                <c:pt idx="2">
                  <c:v>62.84</c:v>
                </c:pt>
                <c:pt idx="3">
                  <c:v>61.95</c:v>
                </c:pt>
                <c:pt idx="4">
                  <c:v>62.7</c:v>
                </c:pt>
              </c:numCache>
            </c:numRef>
          </c:val>
          <c:extLst>
            <c:ext xmlns:c16="http://schemas.microsoft.com/office/drawing/2014/chart" uri="{C3380CC4-5D6E-409C-BE32-E72D297353CC}">
              <c16:uniqueId val="{00000000-742F-4433-90A6-DA493BBED64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F-4433-90A6-DA493BBED64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32-46AB-94FF-4D698CAD75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32-46AB-94FF-4D698CAD75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DE-40D2-A327-869607275F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DE-40D2-A327-869607275F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25-45F4-8DE1-1E191AA3673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25-45F4-8DE1-1E191AA3673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D3-461F-929D-C5EE557394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D3-461F-929D-C5EE557394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E4-487A-B390-8E663E67F2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E7E4-487A-B390-8E663E67F2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72.459999999999994</c:v>
                </c:pt>
                <c:pt idx="1">
                  <c:v>74.55</c:v>
                </c:pt>
                <c:pt idx="2">
                  <c:v>75.95</c:v>
                </c:pt>
                <c:pt idx="3">
                  <c:v>75.33</c:v>
                </c:pt>
                <c:pt idx="4">
                  <c:v>79.040000000000006</c:v>
                </c:pt>
              </c:numCache>
            </c:numRef>
          </c:val>
          <c:extLst>
            <c:ext xmlns:c16="http://schemas.microsoft.com/office/drawing/2014/chart" uri="{C3380CC4-5D6E-409C-BE32-E72D297353CC}">
              <c16:uniqueId val="{00000000-7E56-485E-8B0B-476E4DBB82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7E56-485E-8B0B-476E4DBB82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150.24</c:v>
                </c:pt>
                <c:pt idx="3">
                  <c:v>150</c:v>
                </c:pt>
                <c:pt idx="4">
                  <c:v>150</c:v>
                </c:pt>
              </c:numCache>
            </c:numRef>
          </c:val>
          <c:extLst>
            <c:ext xmlns:c16="http://schemas.microsoft.com/office/drawing/2014/chart" uri="{C3380CC4-5D6E-409C-BE32-E72D297353CC}">
              <c16:uniqueId val="{00000000-D381-4AA0-9B29-12E534C6573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D381-4AA0-9B29-12E534C6573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R88" sqref="BR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市貝町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11816</v>
      </c>
      <c r="AM8" s="50"/>
      <c r="AN8" s="50"/>
      <c r="AO8" s="50"/>
      <c r="AP8" s="50"/>
      <c r="AQ8" s="50"/>
      <c r="AR8" s="50"/>
      <c r="AS8" s="50"/>
      <c r="AT8" s="45">
        <f>データ!T6</f>
        <v>64.25</v>
      </c>
      <c r="AU8" s="45"/>
      <c r="AV8" s="45"/>
      <c r="AW8" s="45"/>
      <c r="AX8" s="45"/>
      <c r="AY8" s="45"/>
      <c r="AZ8" s="45"/>
      <c r="BA8" s="45"/>
      <c r="BB8" s="45">
        <f>データ!U6</f>
        <v>183.91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13.82</v>
      </c>
      <c r="Q10" s="45"/>
      <c r="R10" s="45"/>
      <c r="S10" s="45"/>
      <c r="T10" s="45"/>
      <c r="U10" s="45"/>
      <c r="V10" s="45"/>
      <c r="W10" s="45">
        <f>データ!Q6</f>
        <v>100</v>
      </c>
      <c r="X10" s="45"/>
      <c r="Y10" s="45"/>
      <c r="Z10" s="45"/>
      <c r="AA10" s="45"/>
      <c r="AB10" s="45"/>
      <c r="AC10" s="45"/>
      <c r="AD10" s="50">
        <f>データ!R6</f>
        <v>3602</v>
      </c>
      <c r="AE10" s="50"/>
      <c r="AF10" s="50"/>
      <c r="AG10" s="50"/>
      <c r="AH10" s="50"/>
      <c r="AI10" s="50"/>
      <c r="AJ10" s="50"/>
      <c r="AK10" s="2"/>
      <c r="AL10" s="50">
        <f>データ!V6</f>
        <v>1627</v>
      </c>
      <c r="AM10" s="50"/>
      <c r="AN10" s="50"/>
      <c r="AO10" s="50"/>
      <c r="AP10" s="50"/>
      <c r="AQ10" s="50"/>
      <c r="AR10" s="50"/>
      <c r="AS10" s="50"/>
      <c r="AT10" s="45">
        <f>データ!W6</f>
        <v>0.59</v>
      </c>
      <c r="AU10" s="45"/>
      <c r="AV10" s="45"/>
      <c r="AW10" s="45"/>
      <c r="AX10" s="45"/>
      <c r="AY10" s="45"/>
      <c r="AZ10" s="45"/>
      <c r="BA10" s="45"/>
      <c r="BB10" s="45">
        <f>データ!X6</f>
        <v>2757.63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a9PVWl7XyxshXWgFrQnI5dlHOUpmWCETr5NgZmIEP8xW8qYFtcgbKrH+9v/tW1CBUXrBUqjl25pNoCPfVKjn3g==" saltValue="n4/zsXdaU3SRqhRQfRzq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93441</v>
      </c>
      <c r="D6" s="33">
        <f t="shared" si="3"/>
        <v>47</v>
      </c>
      <c r="E6" s="33">
        <f t="shared" si="3"/>
        <v>17</v>
      </c>
      <c r="F6" s="33">
        <f t="shared" si="3"/>
        <v>5</v>
      </c>
      <c r="G6" s="33">
        <f t="shared" si="3"/>
        <v>0</v>
      </c>
      <c r="H6" s="33" t="str">
        <f t="shared" si="3"/>
        <v>栃木県　市貝町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13.82</v>
      </c>
      <c r="Q6" s="34">
        <f t="shared" si="3"/>
        <v>100</v>
      </c>
      <c r="R6" s="34">
        <f t="shared" si="3"/>
        <v>3602</v>
      </c>
      <c r="S6" s="34">
        <f t="shared" si="3"/>
        <v>11816</v>
      </c>
      <c r="T6" s="34">
        <f t="shared" si="3"/>
        <v>64.25</v>
      </c>
      <c r="U6" s="34">
        <f t="shared" si="3"/>
        <v>183.91</v>
      </c>
      <c r="V6" s="34">
        <f t="shared" si="3"/>
        <v>1627</v>
      </c>
      <c r="W6" s="34">
        <f t="shared" si="3"/>
        <v>0.59</v>
      </c>
      <c r="X6" s="34">
        <f t="shared" si="3"/>
        <v>2757.63</v>
      </c>
      <c r="Y6" s="35">
        <f>IF(Y7="",NA(),Y7)</f>
        <v>62.88</v>
      </c>
      <c r="Z6" s="35">
        <f t="shared" ref="Z6:AH6" si="4">IF(Z7="",NA(),Z7)</f>
        <v>63.25</v>
      </c>
      <c r="AA6" s="35">
        <f t="shared" si="4"/>
        <v>62.84</v>
      </c>
      <c r="AB6" s="35">
        <f t="shared" si="4"/>
        <v>61.95</v>
      </c>
      <c r="AC6" s="35">
        <f t="shared" si="4"/>
        <v>62.7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72.459999999999994</v>
      </c>
      <c r="BR6" s="35">
        <f t="shared" ref="BR6:BZ6" si="8">IF(BR7="",NA(),BR7)</f>
        <v>74.55</v>
      </c>
      <c r="BS6" s="35">
        <f t="shared" si="8"/>
        <v>75.95</v>
      </c>
      <c r="BT6" s="35">
        <f t="shared" si="8"/>
        <v>75.33</v>
      </c>
      <c r="BU6" s="35">
        <f t="shared" si="8"/>
        <v>79.040000000000006</v>
      </c>
      <c r="BV6" s="35">
        <f t="shared" si="8"/>
        <v>50.82</v>
      </c>
      <c r="BW6" s="35">
        <f t="shared" si="8"/>
        <v>52.19</v>
      </c>
      <c r="BX6" s="35">
        <f t="shared" si="8"/>
        <v>55.32</v>
      </c>
      <c r="BY6" s="35">
        <f t="shared" si="8"/>
        <v>59.8</v>
      </c>
      <c r="BZ6" s="35">
        <f t="shared" si="8"/>
        <v>57.77</v>
      </c>
      <c r="CA6" s="34" t="str">
        <f>IF(CA7="","",IF(CA7="-","【-】","【"&amp;SUBSTITUTE(TEXT(CA7,"#,##0.00"),"-","△")&amp;"】"))</f>
        <v>【59.51】</v>
      </c>
      <c r="CB6" s="35">
        <f>IF(CB7="",NA(),CB7)</f>
        <v>150</v>
      </c>
      <c r="CC6" s="35">
        <f t="shared" ref="CC6:CK6" si="9">IF(CC7="",NA(),CC7)</f>
        <v>150</v>
      </c>
      <c r="CD6" s="35">
        <f t="shared" si="9"/>
        <v>150.24</v>
      </c>
      <c r="CE6" s="35">
        <f t="shared" si="9"/>
        <v>150</v>
      </c>
      <c r="CF6" s="35">
        <f t="shared" si="9"/>
        <v>150</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74.23</v>
      </c>
      <c r="CN6" s="35">
        <f t="shared" ref="CN6:CV6" si="10">IF(CN7="",NA(),CN7)</f>
        <v>74.23</v>
      </c>
      <c r="CO6" s="35">
        <f t="shared" si="10"/>
        <v>74.23</v>
      </c>
      <c r="CP6" s="35">
        <f t="shared" si="10"/>
        <v>74.23</v>
      </c>
      <c r="CQ6" s="35">
        <f t="shared" si="10"/>
        <v>74.23</v>
      </c>
      <c r="CR6" s="35">
        <f t="shared" si="10"/>
        <v>53.24</v>
      </c>
      <c r="CS6" s="35">
        <f t="shared" si="10"/>
        <v>52.31</v>
      </c>
      <c r="CT6" s="35">
        <f t="shared" si="10"/>
        <v>60.65</v>
      </c>
      <c r="CU6" s="35">
        <f t="shared" si="10"/>
        <v>51.75</v>
      </c>
      <c r="CV6" s="35">
        <f t="shared" si="10"/>
        <v>50.68</v>
      </c>
      <c r="CW6" s="34" t="str">
        <f>IF(CW7="","",IF(CW7="-","【-】","【"&amp;SUBSTITUTE(TEXT(CW7,"#,##0.00"),"-","△")&amp;"】"))</f>
        <v>【52.23】</v>
      </c>
      <c r="CX6" s="35">
        <f>IF(CX7="",NA(),CX7)</f>
        <v>93.62</v>
      </c>
      <c r="CY6" s="35">
        <f t="shared" ref="CY6:DG6" si="11">IF(CY7="",NA(),CY7)</f>
        <v>93.85</v>
      </c>
      <c r="CZ6" s="35">
        <f t="shared" si="11"/>
        <v>91.89</v>
      </c>
      <c r="DA6" s="35">
        <f t="shared" si="11"/>
        <v>92.55</v>
      </c>
      <c r="DB6" s="35">
        <f t="shared" si="11"/>
        <v>94.16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93441</v>
      </c>
      <c r="D7" s="37">
        <v>47</v>
      </c>
      <c r="E7" s="37">
        <v>17</v>
      </c>
      <c r="F7" s="37">
        <v>5</v>
      </c>
      <c r="G7" s="37">
        <v>0</v>
      </c>
      <c r="H7" s="37" t="s">
        <v>98</v>
      </c>
      <c r="I7" s="37" t="s">
        <v>99</v>
      </c>
      <c r="J7" s="37" t="s">
        <v>100</v>
      </c>
      <c r="K7" s="37" t="s">
        <v>101</v>
      </c>
      <c r="L7" s="37" t="s">
        <v>102</v>
      </c>
      <c r="M7" s="37" t="s">
        <v>103</v>
      </c>
      <c r="N7" s="38" t="s">
        <v>104</v>
      </c>
      <c r="O7" s="38" t="s">
        <v>105</v>
      </c>
      <c r="P7" s="38">
        <v>13.82</v>
      </c>
      <c r="Q7" s="38">
        <v>100</v>
      </c>
      <c r="R7" s="38">
        <v>3602</v>
      </c>
      <c r="S7" s="38">
        <v>11816</v>
      </c>
      <c r="T7" s="38">
        <v>64.25</v>
      </c>
      <c r="U7" s="38">
        <v>183.91</v>
      </c>
      <c r="V7" s="38">
        <v>1627</v>
      </c>
      <c r="W7" s="38">
        <v>0.59</v>
      </c>
      <c r="X7" s="38">
        <v>2757.63</v>
      </c>
      <c r="Y7" s="38">
        <v>62.88</v>
      </c>
      <c r="Z7" s="38">
        <v>63.25</v>
      </c>
      <c r="AA7" s="38">
        <v>62.84</v>
      </c>
      <c r="AB7" s="38">
        <v>61.95</v>
      </c>
      <c r="AC7" s="38">
        <v>62.7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72.459999999999994</v>
      </c>
      <c r="BR7" s="38">
        <v>74.55</v>
      </c>
      <c r="BS7" s="38">
        <v>75.95</v>
      </c>
      <c r="BT7" s="38">
        <v>75.33</v>
      </c>
      <c r="BU7" s="38">
        <v>79.040000000000006</v>
      </c>
      <c r="BV7" s="38">
        <v>50.82</v>
      </c>
      <c r="BW7" s="38">
        <v>52.19</v>
      </c>
      <c r="BX7" s="38">
        <v>55.32</v>
      </c>
      <c r="BY7" s="38">
        <v>59.8</v>
      </c>
      <c r="BZ7" s="38">
        <v>57.77</v>
      </c>
      <c r="CA7" s="38">
        <v>59.51</v>
      </c>
      <c r="CB7" s="38">
        <v>150</v>
      </c>
      <c r="CC7" s="38">
        <v>150</v>
      </c>
      <c r="CD7" s="38">
        <v>150.24</v>
      </c>
      <c r="CE7" s="38">
        <v>150</v>
      </c>
      <c r="CF7" s="38">
        <v>150</v>
      </c>
      <c r="CG7" s="38">
        <v>300.52</v>
      </c>
      <c r="CH7" s="38">
        <v>296.14</v>
      </c>
      <c r="CI7" s="38">
        <v>283.17</v>
      </c>
      <c r="CJ7" s="38">
        <v>263.76</v>
      </c>
      <c r="CK7" s="38">
        <v>274.35000000000002</v>
      </c>
      <c r="CL7" s="38">
        <v>261.45999999999998</v>
      </c>
      <c r="CM7" s="38">
        <v>74.23</v>
      </c>
      <c r="CN7" s="38">
        <v>74.23</v>
      </c>
      <c r="CO7" s="38">
        <v>74.23</v>
      </c>
      <c r="CP7" s="38">
        <v>74.23</v>
      </c>
      <c r="CQ7" s="38">
        <v>74.23</v>
      </c>
      <c r="CR7" s="38">
        <v>53.24</v>
      </c>
      <c r="CS7" s="38">
        <v>52.31</v>
      </c>
      <c r="CT7" s="38">
        <v>60.65</v>
      </c>
      <c r="CU7" s="38">
        <v>51.75</v>
      </c>
      <c r="CV7" s="38">
        <v>50.68</v>
      </c>
      <c r="CW7" s="38">
        <v>52.23</v>
      </c>
      <c r="CX7" s="38">
        <v>93.62</v>
      </c>
      <c r="CY7" s="38">
        <v>93.85</v>
      </c>
      <c r="CZ7" s="38">
        <v>91.89</v>
      </c>
      <c r="DA7" s="38">
        <v>92.55</v>
      </c>
      <c r="DB7" s="38">
        <v>94.16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2019-12-05T05:17:54Z</dcterms:created>
  <dcterms:modified xsi:type="dcterms:W3CDTF">2020-02-27T00:19:24Z</dcterms:modified>
  <cp:category/>
</cp:coreProperties>
</file>