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75A45AE9-8BEA-43B1-B3D1-714D7773B7FE}" xr6:coauthVersionLast="47" xr6:coauthVersionMax="47" xr10:uidLastSave="{00000000-0000-0000-0000-000000000000}"/>
  <workbookProtection workbookAlgorithmName="SHA-512" workbookHashValue="jnBOMNbCRYAAm9sSzQgenLk6WeVrRjcCBRqv44Jqw63wKyCPjUZH+ozUWOYRJwR0u0tlop/MXvDHG8diWiwBYQ==" workbookSaltValue="CZRgM7jXmCxEm/rH4B+XFg==" workbookSpinCount="100000" lockStructure="1"/>
  <bookViews>
    <workbookView xWindow="45"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L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<sst xmlns="http://schemas.openxmlformats.org/spreadsheetml/2006/main" count="236" uniqueCount="120">
  <si>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</si>
  <si>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</si>
  <si>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</si>
  <si>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</si>
  <si>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</si>
  <si>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</si>
  <si>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</si>
  <si>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</si>
  <si>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</si>
  <si>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</si>
  <si>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</si>
  <si>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</si>
  <si>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</si>
  <si>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</si>
  <si>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</si>
  <si>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</si>
  <si>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</si>
  <si>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</si>
  <si>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</si>
  <si>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</si>
  <si>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</si>
  <si>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</si>
  <si>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</si>
  <si>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</si>
  <si>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</si>
  <si>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</si>
  <si>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</si>
  <si>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</si>
  <si>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</si>
  <si>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</si>
  <si>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</si>
  <si>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</si>
  <si>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</si>
  <si>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</si>
  <si>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</si>
  <si>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</si>
  <si>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</si>
  <si>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</si>
  <si>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</si>
  <si>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</si>
  <si>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</si>
  <si>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</si>
  <si>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</si>
  <si>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</si>
  <si>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</si>
  <si>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</si>
  <si>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</si>
  <si>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</si>
  <si>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</si>
  <si>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</si>
  <si>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</si>
  <si>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</si>
  <si>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</si>
  <si>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</si>
  <si>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</si>
  <si>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</si>
  <si>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</si>
  <si>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</si>
  <si>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</si>
  <si>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</si>
  <si>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</si>
  <si>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</si>
  <si>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</si>
  <si>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</si>
  <si>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</si>
  <si>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</si>
  <si>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</si>
  <si>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</si>
  <si>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</si>
  <si>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</si>
  <si>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</si>
  <si>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</si>
  <si>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</si>
  <si>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</si>
  <si>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</si>
  <si>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</si>
  <si>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</si>
  <si>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</si>
  <si>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</si>
  <si>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</si>
  <si>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</si>
  <si>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</si>
  <si>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</si>
  <si>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</si>
  <si>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</si>
  <si>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</si>
  <si>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</si>
  <si>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</si>
  <si>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</si>
  <si>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</si>
  <si>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</si>
  <si>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</si>
  <si>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</si>
  <si>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</si>
  <si>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</si>
  <si>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</si>
  <si>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</si>
  <si>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</si>
  <si>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</si>
  <si>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</si>
  <si>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</si>
  <si>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</si>
  <si>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</si>
  <si>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</si>
  <si>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</si>
  <si>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</si>
  <si>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</si>
  <si>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</si>
  <si>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</si>
  <si>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</si>
  <si>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</si>
  <si>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</si>
  <si>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</si>
  <si>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</si>
  <si>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</si>
  <si>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</si>
  <si>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</si>
  <si>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農業集落排水事業は、鴻之宿地区については平成2年度、赤羽西南地区については平成14年度に供用開始し、現在では整備が完了した事業である。
　令和5年度末での処理人口は、1,469人である。
　使用料の基本料金体系は世帯割と人数割から料金が決まっており、住民票を基準としていることから少子化等の社会的影響を受けやすく、処理人口が年々減少傾向にあり、それに比例し料金収入が減少している。
　収益的収支比率の数値で見てみると、同数値の比率は例年60％前後で推移している。これは前述の料金収入の減少及び施設の老朽化による修繕の支出が多いことを表している。
　経費回収率について、年度差はあるものの、人口減少及び物価高に伴う委託料等の増額により、将来的には減少が見込まれる。
　水洗化率に関しては、整備が完了している事業であるため、90％超という数値で推移している。料金収入増の観点からも、未加入の方に対して継続的に加入への啓発を行っていきたい。</t>
    <rPh sb="1" eb="7">
      <t>ノウギョウシュウラクハイスイ</t>
    </rPh>
    <rPh sb="7" eb="9">
      <t>ジギョウ</t>
    </rPh>
    <rPh sb="11" eb="14">
      <t>オオトリノヤド</t>
    </rPh>
    <rPh sb="14" eb="16">
      <t>チク</t>
    </rPh>
    <rPh sb="21" eb="23">
      <t>ヘイセイ</t>
    </rPh>
    <rPh sb="24" eb="26">
      <t>ネンド</t>
    </rPh>
    <rPh sb="27" eb="29">
      <t>アカバネ</t>
    </rPh>
    <rPh sb="29" eb="33">
      <t>セイナンチク</t>
    </rPh>
    <rPh sb="38" eb="40">
      <t>ヘイセイ</t>
    </rPh>
    <rPh sb="42" eb="43">
      <t>ネン</t>
    </rPh>
    <rPh sb="43" eb="44">
      <t>ド</t>
    </rPh>
    <rPh sb="45" eb="47">
      <t>キョウヨウ</t>
    </rPh>
    <rPh sb="47" eb="49">
      <t>カイシ</t>
    </rPh>
    <rPh sb="51" eb="53">
      <t>ゲンザイ</t>
    </rPh>
    <rPh sb="55" eb="57">
      <t>セイビ</t>
    </rPh>
    <rPh sb="58" eb="60">
      <t>カンリョウ</t>
    </rPh>
    <rPh sb="62" eb="64">
      <t>ジギョウ</t>
    </rPh>
    <rPh sb="70" eb="72">
      <t>レイワ</t>
    </rPh>
    <rPh sb="73" eb="75">
      <t>ネンド</t>
    </rPh>
    <rPh sb="75" eb="76">
      <t>マツ</t>
    </rPh>
    <rPh sb="78" eb="82">
      <t>ショリジンコウ</t>
    </rPh>
    <rPh sb="89" eb="90">
      <t>ニン</t>
    </rPh>
    <rPh sb="96" eb="99">
      <t>シヨウリョウ</t>
    </rPh>
    <rPh sb="100" eb="104">
      <t>キホンリョウキン</t>
    </rPh>
    <rPh sb="104" eb="106">
      <t>タイケイ</t>
    </rPh>
    <rPh sb="107" eb="110">
      <t>セタイワリ</t>
    </rPh>
    <rPh sb="111" eb="114">
      <t>ニンズウワ</t>
    </rPh>
    <rPh sb="116" eb="118">
      <t>リョウキン</t>
    </rPh>
    <rPh sb="119" eb="120">
      <t>キ</t>
    </rPh>
    <rPh sb="126" eb="129">
      <t>ジュウミンヒョウ</t>
    </rPh>
    <rPh sb="130" eb="132">
      <t>キジュン</t>
    </rPh>
    <rPh sb="141" eb="145">
      <t>ショウシカトウ</t>
    </rPh>
    <rPh sb="146" eb="149">
      <t>シャカイテキ</t>
    </rPh>
    <rPh sb="149" eb="151">
      <t>エイキョウ</t>
    </rPh>
    <rPh sb="152" eb="153">
      <t>ウ</t>
    </rPh>
    <rPh sb="158" eb="162">
      <t>ショリジンコウ</t>
    </rPh>
    <rPh sb="163" eb="165">
      <t>ネンネン</t>
    </rPh>
    <rPh sb="165" eb="169">
      <t>ゲンショウケイコウ</t>
    </rPh>
    <rPh sb="176" eb="178">
      <t>ヒレイ</t>
    </rPh>
    <rPh sb="179" eb="181">
      <t>リョウキン</t>
    </rPh>
    <rPh sb="181" eb="183">
      <t>シュウニュウ</t>
    </rPh>
    <rPh sb="184" eb="186">
      <t>ゲンショウ</t>
    </rPh>
    <rPh sb="193" eb="200">
      <t>シュウエキテキシュウシヒリツ</t>
    </rPh>
    <rPh sb="201" eb="203">
      <t>スウチ</t>
    </rPh>
    <rPh sb="204" eb="205">
      <t>ミ</t>
    </rPh>
    <rPh sb="210" eb="213">
      <t>ドウスウチ</t>
    </rPh>
    <rPh sb="214" eb="216">
      <t>ヒリツ</t>
    </rPh>
    <rPh sb="217" eb="219">
      <t>レイネン</t>
    </rPh>
    <rPh sb="222" eb="224">
      <t>ゼンゴ</t>
    </rPh>
    <rPh sb="225" eb="227">
      <t>スイイ</t>
    </rPh>
    <rPh sb="235" eb="237">
      <t>ゼンジュツ</t>
    </rPh>
    <rPh sb="238" eb="242">
      <t>リョウキンシュウニュウ</t>
    </rPh>
    <rPh sb="243" eb="245">
      <t>ゲンショウ</t>
    </rPh>
    <rPh sb="245" eb="246">
      <t>オヨ</t>
    </rPh>
    <rPh sb="247" eb="249">
      <t>シセツ</t>
    </rPh>
    <rPh sb="250" eb="253">
      <t>ロウキュウカ</t>
    </rPh>
    <rPh sb="256" eb="258">
      <t>シュウゼン</t>
    </rPh>
    <rPh sb="259" eb="261">
      <t>シシュツ</t>
    </rPh>
    <rPh sb="262" eb="263">
      <t>オオ</t>
    </rPh>
    <rPh sb="267" eb="268">
      <t>アラワ</t>
    </rPh>
    <rPh sb="275" eb="280">
      <t>ケイヒカイシュウリツ</t>
    </rPh>
    <rPh sb="285" eb="288">
      <t>ネンドサ</t>
    </rPh>
    <rPh sb="295" eb="299">
      <t>ジンコウゲンショウ</t>
    </rPh>
    <rPh sb="299" eb="300">
      <t>オヨ</t>
    </rPh>
    <rPh sb="301" eb="304">
      <t>ブッカダカ</t>
    </rPh>
    <rPh sb="305" eb="306">
      <t>トモナ</t>
    </rPh>
    <rPh sb="307" eb="310">
      <t>イタクリョウ</t>
    </rPh>
    <rPh sb="310" eb="311">
      <t>トウ</t>
    </rPh>
    <rPh sb="318" eb="321">
      <t>ショウライテキ</t>
    </rPh>
    <rPh sb="323" eb="325">
      <t>ゲンショウ</t>
    </rPh>
    <rPh sb="326" eb="328">
      <t>ミコ</t>
    </rPh>
    <rPh sb="334" eb="338">
      <t>スイセンカリツ</t>
    </rPh>
    <rPh sb="339" eb="340">
      <t>カン</t>
    </rPh>
    <rPh sb="344" eb="346">
      <t>セイビ</t>
    </rPh>
    <rPh sb="347" eb="349">
      <t>カンリョウ</t>
    </rPh>
    <rPh sb="353" eb="355">
      <t>ジギョウ</t>
    </rPh>
    <rPh sb="364" eb="365">
      <t>コ</t>
    </rPh>
    <rPh sb="368" eb="370">
      <t>スウチ</t>
    </rPh>
    <rPh sb="371" eb="373">
      <t>スイイ</t>
    </rPh>
    <rPh sb="378" eb="380">
      <t>リョウキン</t>
    </rPh>
    <rPh sb="380" eb="382">
      <t>シュウニュウ</t>
    </rPh>
    <rPh sb="382" eb="383">
      <t>ゾウ</t>
    </rPh>
    <rPh sb="384" eb="386">
      <t>カンテン</t>
    </rPh>
    <rPh sb="390" eb="393">
      <t>ミカニュウ</t>
    </rPh>
    <rPh sb="394" eb="395">
      <t>カタ</t>
    </rPh>
    <rPh sb="396" eb="397">
      <t>タイ</t>
    </rPh>
    <rPh sb="399" eb="402">
      <t>ケイゾクテキ</t>
    </rPh>
    <rPh sb="403" eb="405">
      <t>カニュウ</t>
    </rPh>
    <rPh sb="407" eb="409">
      <t>ケイハツ</t>
    </rPh>
    <rPh sb="410" eb="411">
      <t>オコナ</t>
    </rPh>
    <phoneticPr fontId="4"/>
  </si>
  <si>
    <t>　市貝町農業集落排水事業は2地区で事業を展開し整備を完了しており、いずれも供用開始から年数の経過したものとなっている。
　特に、平成2年度に供用開始した鴻之宿地区では、処理場のほか管渠やマンホールポンプ場でも多数の修繕箇所が見受けられる状況にある。
　平成14年度に供用開始をした赤羽西南地区では、比較的施設も新しいので、緊急修繕箇所は多くはないが、細かい機器等の修繕は頻発する状況である。</t>
    <rPh sb="1" eb="4">
      <t>イチカイマチ</t>
    </rPh>
    <rPh sb="4" eb="12">
      <t>ノウギョウシュウラクハイスイジギョウ</t>
    </rPh>
    <rPh sb="14" eb="16">
      <t>チク</t>
    </rPh>
    <rPh sb="17" eb="19">
      <t>ジギョウ</t>
    </rPh>
    <rPh sb="20" eb="22">
      <t>テンカイ</t>
    </rPh>
    <rPh sb="23" eb="25">
      <t>セイビ</t>
    </rPh>
    <rPh sb="26" eb="28">
      <t>カンリョウ</t>
    </rPh>
    <rPh sb="37" eb="41">
      <t>キョウヨウカイシ</t>
    </rPh>
    <rPh sb="43" eb="45">
      <t>ネンスウ</t>
    </rPh>
    <rPh sb="46" eb="48">
      <t>ケイカ</t>
    </rPh>
    <rPh sb="61" eb="62">
      <t>トク</t>
    </rPh>
    <rPh sb="64" eb="66">
      <t>ヘイセイ</t>
    </rPh>
    <rPh sb="67" eb="68">
      <t>ネン</t>
    </rPh>
    <rPh sb="68" eb="69">
      <t>ド</t>
    </rPh>
    <rPh sb="70" eb="72">
      <t>キョウヨウ</t>
    </rPh>
    <rPh sb="72" eb="74">
      <t>カイシ</t>
    </rPh>
    <rPh sb="76" eb="81">
      <t>オオトリノヤドチク</t>
    </rPh>
    <rPh sb="84" eb="87">
      <t>ショリジョウ</t>
    </rPh>
    <rPh sb="90" eb="92">
      <t>カンキョ</t>
    </rPh>
    <rPh sb="101" eb="102">
      <t>ジョウ</t>
    </rPh>
    <rPh sb="104" eb="106">
      <t>タスウ</t>
    </rPh>
    <rPh sb="107" eb="111">
      <t>シュウゼンカショ</t>
    </rPh>
    <rPh sb="112" eb="114">
      <t>ミウ</t>
    </rPh>
    <rPh sb="118" eb="120">
      <t>ジョウキョウ</t>
    </rPh>
    <rPh sb="126" eb="128">
      <t>ヘイセイ</t>
    </rPh>
    <rPh sb="130" eb="132">
      <t>ネンド</t>
    </rPh>
    <rPh sb="133" eb="137">
      <t>キョウヨウカイシ</t>
    </rPh>
    <rPh sb="140" eb="142">
      <t>アカバネ</t>
    </rPh>
    <rPh sb="142" eb="146">
      <t>セイナンチク</t>
    </rPh>
    <rPh sb="149" eb="152">
      <t>ヒカクテキ</t>
    </rPh>
    <rPh sb="152" eb="154">
      <t>シセツ</t>
    </rPh>
    <rPh sb="155" eb="156">
      <t>アタラ</t>
    </rPh>
    <rPh sb="161" eb="167">
      <t>キンキュウシュウゼンカショ</t>
    </rPh>
    <rPh sb="168" eb="169">
      <t>オオ</t>
    </rPh>
    <rPh sb="175" eb="176">
      <t>コマ</t>
    </rPh>
    <rPh sb="178" eb="180">
      <t>キキ</t>
    </rPh>
    <rPh sb="180" eb="181">
      <t>トウ</t>
    </rPh>
    <rPh sb="182" eb="184">
      <t>シュウゼン</t>
    </rPh>
    <rPh sb="185" eb="187">
      <t>ヒンパツ</t>
    </rPh>
    <rPh sb="189" eb="191">
      <t>ジョウキョウ</t>
    </rPh>
    <phoneticPr fontId="4"/>
  </si>
  <si>
    <t>　市貝町農業集落排水事業は、既に整備が完了した事業であり、水洗化率は90％超の高い数値で推移している。
　しかしながら、少子化等の社会的要因の影響を受け処理人口が年々減少し料金収入も比例して減少しているところである。
　施設及び機器、管渠の老朽化についても、供用開始から20年以上経過しているものであるため、計画的に更新していく必要がある。
　料金収入の減少に加え、施設の更新が増加していく見込みであり非常に厳しい状況にある。</t>
    <rPh sb="1" eb="4">
      <t>イチカイマチ</t>
    </rPh>
    <rPh sb="4" eb="12">
      <t>ノウギョウシュウラクハイスイジギョウ</t>
    </rPh>
    <rPh sb="14" eb="15">
      <t>スデ</t>
    </rPh>
    <rPh sb="16" eb="18">
      <t>セイビ</t>
    </rPh>
    <rPh sb="19" eb="21">
      <t>カンリョウ</t>
    </rPh>
    <rPh sb="23" eb="25">
      <t>ジギョウ</t>
    </rPh>
    <rPh sb="29" eb="33">
      <t>スイセンカリツ</t>
    </rPh>
    <rPh sb="37" eb="38">
      <t>コ</t>
    </rPh>
    <rPh sb="39" eb="40">
      <t>タカ</t>
    </rPh>
    <rPh sb="41" eb="43">
      <t>スウチ</t>
    </rPh>
    <rPh sb="44" eb="46">
      <t>スイイ</t>
    </rPh>
    <rPh sb="60" eb="64">
      <t>ショウシカトウ</t>
    </rPh>
    <rPh sb="65" eb="70">
      <t>シャカイテキヨウイン</t>
    </rPh>
    <rPh sb="71" eb="73">
      <t>エイキョウ</t>
    </rPh>
    <rPh sb="74" eb="75">
      <t>ウ</t>
    </rPh>
    <rPh sb="76" eb="80">
      <t>ショリジンコウ</t>
    </rPh>
    <rPh sb="81" eb="83">
      <t>ネンネン</t>
    </rPh>
    <rPh sb="83" eb="85">
      <t>ゲンショウ</t>
    </rPh>
    <rPh sb="86" eb="90">
      <t>リョウキンシュウニュウ</t>
    </rPh>
    <rPh sb="91" eb="93">
      <t>ヒレイ</t>
    </rPh>
    <rPh sb="95" eb="97">
      <t>ゲンショウ</t>
    </rPh>
    <rPh sb="110" eb="112">
      <t>シセツ</t>
    </rPh>
    <rPh sb="112" eb="113">
      <t>オヨ</t>
    </rPh>
    <rPh sb="114" eb="116">
      <t>キキ</t>
    </rPh>
    <rPh sb="117" eb="119">
      <t>カンキョ</t>
    </rPh>
    <rPh sb="120" eb="123">
      <t>ロウキュウカ</t>
    </rPh>
    <rPh sb="129" eb="133">
      <t>キョウヨウカイシ</t>
    </rPh>
    <rPh sb="137" eb="140">
      <t>ネンイジョウ</t>
    </rPh>
    <rPh sb="140" eb="142">
      <t>ケイカ</t>
    </rPh>
    <rPh sb="158" eb="160">
      <t>コウシン</t>
    </rPh>
    <rPh sb="164" eb="166">
      <t>ヒツヨウ</t>
    </rPh>
    <rPh sb="172" eb="176">
      <t>リョウキンシュウニュウ</t>
    </rPh>
    <rPh sb="177" eb="179">
      <t>ゲンショウ</t>
    </rPh>
    <rPh sb="180" eb="181">
      <t>クワ</t>
    </rPh>
    <rPh sb="183" eb="185">
      <t>シセツ</t>
    </rPh>
    <rPh sb="186" eb="188">
      <t>コウシン</t>
    </rPh>
    <rPh sb="189" eb="191">
      <t>ゾウカ</t>
    </rPh>
    <rPh sb="195" eb="197">
      <t>ミコ</t>
    </rPh>
    <rPh sb="201" eb="203">
      <t>ヒジョウ</t>
    </rPh>
    <rPh sb="204" eb="205">
      <t>キビ</t>
    </rPh>
    <rPh sb="207" eb="20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</si>
</sst>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DE-4971-994B-A98D6E4B035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76DE-4971-994B-A98D6E4B035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74.23</c:v>
                </c:pt>
                <c:pt idx="1">
                  <c:v>74.23</c:v>
                </c:pt>
                <c:pt idx="2">
                  <c:v>74.23</c:v>
                </c:pt>
                <c:pt idx="3">
                  <c:v>74.23</c:v>
                </c:pt>
                <c:pt idx="4">
                  <c:v>74.23</c:v>
                </c:pt>
              </c:numCache>
            </c:numRef>
          </c:val>
          <c:extLst>
            <c:ext xmlns:c16="http://schemas.microsoft.com/office/drawing/2014/chart" uri="{C3380CC4-5D6E-409C-BE32-E72D297353CC}">
              <c16:uniqueId val="{00000000-B12A-4465-BDB4-19A53C3CD6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55.26</c:v>
                </c:pt>
                <c:pt idx="2">
                  <c:v>54.54</c:v>
                </c:pt>
                <c:pt idx="3">
                  <c:v>52.9</c:v>
                </c:pt>
                <c:pt idx="4">
                  <c:v>52.63</c:v>
                </c:pt>
              </c:numCache>
            </c:numRef>
          </c:val>
          <c:smooth val="0"/>
          <c:extLst>
            <c:ext xmlns:c16="http://schemas.microsoft.com/office/drawing/2014/chart" uri="{C3380CC4-5D6E-409C-BE32-E72D297353CC}">
              <c16:uniqueId val="{00000001-B12A-4465-BDB4-19A53C3CD6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94.4</c:v>
                </c:pt>
                <c:pt idx="1">
                  <c:v>92.03</c:v>
                </c:pt>
                <c:pt idx="2">
                  <c:v>93.26</c:v>
                </c:pt>
                <c:pt idx="3">
                  <c:v>93.01</c:v>
                </c:pt>
                <c:pt idx="4">
                  <c:v>92.72</c:v>
                </c:pt>
              </c:numCache>
            </c:numRef>
          </c:val>
          <c:extLst>
            <c:ext xmlns:c16="http://schemas.microsoft.com/office/drawing/2014/chart" uri="{C3380CC4-5D6E-409C-BE32-E72D297353CC}">
              <c16:uniqueId val="{00000000-9C65-45C9-BC37-91DC762222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90.52</c:v>
                </c:pt>
                <c:pt idx="2">
                  <c:v>90.3</c:v>
                </c:pt>
                <c:pt idx="3">
                  <c:v>90.3</c:v>
                </c:pt>
                <c:pt idx="4">
                  <c:v>90.32</c:v>
                </c:pt>
              </c:numCache>
            </c:numRef>
          </c:val>
          <c:smooth val="0"/>
          <c:extLst>
            <c:ext xmlns:c16="http://schemas.microsoft.com/office/drawing/2014/chart" uri="{C3380CC4-5D6E-409C-BE32-E72D297353CC}">
              <c16:uniqueId val="{00000001-9C65-45C9-BC37-91DC762222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60.06</c:v>
                </c:pt>
                <c:pt idx="1">
                  <c:v>65.3</c:v>
                </c:pt>
                <c:pt idx="2">
                  <c:v>56.59</c:v>
                </c:pt>
                <c:pt idx="3">
                  <c:v>61.26</c:v>
                </c:pt>
                <c:pt idx="4">
                  <c:v>47.8</c:v>
                </c:pt>
              </c:numCache>
            </c:numRef>
          </c:val>
          <c:extLst>
            <c:ext xmlns:c16="http://schemas.microsoft.com/office/drawing/2014/chart" uri="{C3380CC4-5D6E-409C-BE32-E72D297353CC}">
              <c16:uniqueId val="{00000000-110C-4320-8831-6BCD5140302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0C-4320-8831-6BCD5140302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C6-4818-898F-3471CC8F7F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C6-4818-898F-3471CC8F7F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39-40F4-9680-601CAFDF49E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39-40F4-9680-601CAFDF49E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11-419D-9D91-9B86195BE47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11-419D-9D91-9B86195BE47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3-4046-A9ED-8036C13D41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3-4046-A9ED-8036C13D41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36-4E1B-B873-1D8AF66D57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783.8</c:v>
                </c:pt>
                <c:pt idx="2">
                  <c:v>778.81</c:v>
                </c:pt>
                <c:pt idx="3">
                  <c:v>718.49</c:v>
                </c:pt>
                <c:pt idx="4">
                  <c:v>743.31</c:v>
                </c:pt>
              </c:numCache>
            </c:numRef>
          </c:val>
          <c:smooth val="0"/>
          <c:extLst>
            <c:ext xmlns:c16="http://schemas.microsoft.com/office/drawing/2014/chart" uri="{C3380CC4-5D6E-409C-BE32-E72D297353CC}">
              <c16:uniqueId val="{00000001-5436-4E1B-B873-1D8AF66D57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73.5</c:v>
                </c:pt>
                <c:pt idx="1">
                  <c:v>56.51</c:v>
                </c:pt>
                <c:pt idx="2">
                  <c:v>65.87</c:v>
                </c:pt>
                <c:pt idx="3">
                  <c:v>71.36</c:v>
                </c:pt>
                <c:pt idx="4">
                  <c:v>56.69</c:v>
                </c:pt>
              </c:numCache>
            </c:numRef>
          </c:val>
          <c:extLst>
            <c:ext xmlns:c16="http://schemas.microsoft.com/office/drawing/2014/chart" uri="{C3380CC4-5D6E-409C-BE32-E72D297353CC}">
              <c16:uniqueId val="{00000000-893C-4BE0-83B1-40C8C36C56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68.11</c:v>
                </c:pt>
                <c:pt idx="2">
                  <c:v>67.23</c:v>
                </c:pt>
                <c:pt idx="3">
                  <c:v>61.82</c:v>
                </c:pt>
                <c:pt idx="4">
                  <c:v>61.15</c:v>
                </c:pt>
              </c:numCache>
            </c:numRef>
          </c:val>
          <c:smooth val="0"/>
          <c:extLst>
            <c:ext xmlns:c16="http://schemas.microsoft.com/office/drawing/2014/chart" uri="{C3380CC4-5D6E-409C-BE32-E72D297353CC}">
              <c16:uniqueId val="{00000001-893C-4BE0-83B1-40C8C36C56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210.31</c:v>
                </c:pt>
                <c:pt idx="2">
                  <c:v>165.64</c:v>
                </c:pt>
                <c:pt idx="3">
                  <c:v>166.68</c:v>
                </c:pt>
                <c:pt idx="4">
                  <c:v>166.24</c:v>
                </c:pt>
              </c:numCache>
            </c:numRef>
          </c:val>
          <c:extLst>
            <c:ext xmlns:c16="http://schemas.microsoft.com/office/drawing/2014/chart" uri="{C3380CC4-5D6E-409C-BE32-E72D297353CC}">
              <c16:uniqueId val="{00000000-3931-4E35-9FAB-75794BC5977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222.41</c:v>
                </c:pt>
                <c:pt idx="2">
                  <c:v>228.21</c:v>
                </c:pt>
                <c:pt idx="3">
                  <c:v>246.9</c:v>
                </c:pt>
                <c:pt idx="4">
                  <c:v>250.43</c:v>
                </c:pt>
              </c:numCache>
            </c:numRef>
          </c:val>
          <c:smooth val="0"/>
          <c:extLst>
            <c:ext xmlns:c16="http://schemas.microsoft.com/office/drawing/2014/chart" uri="{C3380CC4-5D6E-409C-BE32-E72D297353CC}">
              <c16:uniqueId val="{00000001-3931-4E35-9FAB-75794BC5977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市貝町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5">
        <f>データ!S6</f>
        <v>11277</v>
      </c>
      <c r="AM8" s="45"/>
      <c r="AN8" s="45"/>
      <c r="AO8" s="45"/>
      <c r="AP8" s="45"/>
      <c r="AQ8" s="45"/>
      <c r="AR8" s="45"/>
      <c r="AS8" s="45"/>
      <c r="AT8" s="44">
        <f>データ!T6</f>
        <v>64.25</v>
      </c>
      <c r="AU8" s="44"/>
      <c r="AV8" s="44"/>
      <c r="AW8" s="44"/>
      <c r="AX8" s="44"/>
      <c r="AY8" s="44"/>
      <c r="AZ8" s="44"/>
      <c r="BA8" s="44"/>
      <c r="BB8" s="44">
        <f>データ!U6</f>
        <v>175.52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13.09</v>
      </c>
      <c r="Q10" s="44"/>
      <c r="R10" s="44"/>
      <c r="S10" s="44"/>
      <c r="T10" s="44"/>
      <c r="U10" s="44"/>
      <c r="V10" s="44"/>
      <c r="W10" s="44">
        <f>データ!Q6</f>
        <v>100</v>
      </c>
      <c r="X10" s="44"/>
      <c r="Y10" s="44"/>
      <c r="Z10" s="44"/>
      <c r="AA10" s="44"/>
      <c r="AB10" s="44"/>
      <c r="AC10" s="44"/>
      <c r="AD10" s="45">
        <f>データ!R6</f>
        <v>3667</v>
      </c>
      <c r="AE10" s="45"/>
      <c r="AF10" s="45"/>
      <c r="AG10" s="45"/>
      <c r="AH10" s="45"/>
      <c r="AI10" s="45"/>
      <c r="AJ10" s="45"/>
      <c r="AK10" s="2"/>
      <c r="AL10" s="45">
        <f>データ!V6</f>
        <v>1469</v>
      </c>
      <c r="AM10" s="45"/>
      <c r="AN10" s="45"/>
      <c r="AO10" s="45"/>
      <c r="AP10" s="45"/>
      <c r="AQ10" s="45"/>
      <c r="AR10" s="45"/>
      <c r="AS10" s="45"/>
      <c r="AT10" s="44">
        <f>データ!W6</f>
        <v>0.59</v>
      </c>
      <c r="AU10" s="44"/>
      <c r="AV10" s="44"/>
      <c r="AW10" s="44"/>
      <c r="AX10" s="44"/>
      <c r="AY10" s="44"/>
      <c r="AZ10" s="44"/>
      <c r="BA10" s="44"/>
      <c r="BB10" s="44">
        <f>データ!X6</f>
        <v>2489.83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Iai0I1qJfnb1U5oyMrMj2kHL/keKSkkG3tIQrKOoMXuoY9nQ4bLQiQhE3jImcVbDjI846osInYbKkMcDBiVs6Q==" saltValue="MWBetyhVR4DeNPpO9RNCW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93441</v>
      </c>
      <c r="D6" s="19">
        <f t="shared" si="3"/>
        <v>47</v>
      </c>
      <c r="E6" s="19">
        <f t="shared" si="3"/>
        <v>17</v>
      </c>
      <c r="F6" s="19">
        <f t="shared" si="3"/>
        <v>5</v>
      </c>
      <c r="G6" s="19">
        <f t="shared" si="3"/>
        <v>0</v>
      </c>
      <c r="H6" s="19" t="str">
        <f t="shared" si="3"/>
        <v>栃木県　市貝町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13.09</v>
      </c>
      <c r="Q6" s="20">
        <f t="shared" si="3"/>
        <v>100</v>
      </c>
      <c r="R6" s="20">
        <f t="shared" si="3"/>
        <v>3667</v>
      </c>
      <c r="S6" s="20">
        <f t="shared" si="3"/>
        <v>11277</v>
      </c>
      <c r="T6" s="20">
        <f t="shared" si="3"/>
        <v>64.25</v>
      </c>
      <c r="U6" s="20">
        <f t="shared" si="3"/>
        <v>175.52</v>
      </c>
      <c r="V6" s="20">
        <f t="shared" si="3"/>
        <v>1469</v>
      </c>
      <c r="W6" s="20">
        <f t="shared" si="3"/>
        <v>0.59</v>
      </c>
      <c r="X6" s="20">
        <f t="shared" si="3"/>
        <v>2489.83</v>
      </c>
      <c r="Y6" s="21">
        <f>IF(Y7="",NA(),Y7)</f>
        <v>60.06</v>
      </c>
      <c r="Z6" s="21">
        <f t="shared" ref="Z6:AH6" si="4">IF(Z7="",NA(),Z7)</f>
        <v>65.3</v>
      </c>
      <c r="AA6" s="21">
        <f t="shared" si="4"/>
        <v>56.59</v>
      </c>
      <c r="AB6" s="21">
        <f t="shared" si="4"/>
        <v>61.26</v>
      </c>
      <c r="AC6" s="21">
        <f t="shared" si="4"/>
        <v>47.8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783.8</v>
      </c>
      <c r="BM6" s="21">
        <f t="shared" si="7"/>
        <v>778.81</v>
      </c>
      <c r="BN6" s="21">
        <f t="shared" si="7"/>
        <v>718.49</v>
      </c>
      <c r="BO6" s="21">
        <f t="shared" si="7"/>
        <v>743.31</v>
      </c>
      <c r="BP6" s="20" t="str">
        <f>IF(BP7="","",IF(BP7="-","【-】","【"&amp;SUBSTITUTE(TEXT(BP7,"#,##0.00"),"-","△")&amp;"】"))</f>
        <v>【785.10】</v>
      </c>
      <c r="BQ6" s="21">
        <f>IF(BQ7="",NA(),BQ7)</f>
        <v>73.5</v>
      </c>
      <c r="BR6" s="21">
        <f t="shared" ref="BR6:BZ6" si="8">IF(BR7="",NA(),BR7)</f>
        <v>56.51</v>
      </c>
      <c r="BS6" s="21">
        <f t="shared" si="8"/>
        <v>65.87</v>
      </c>
      <c r="BT6" s="21">
        <f t="shared" si="8"/>
        <v>71.36</v>
      </c>
      <c r="BU6" s="21">
        <f t="shared" si="8"/>
        <v>56.69</v>
      </c>
      <c r="BV6" s="21">
        <f t="shared" si="8"/>
        <v>57.31</v>
      </c>
      <c r="BW6" s="21">
        <f t="shared" si="8"/>
        <v>68.11</v>
      </c>
      <c r="BX6" s="21">
        <f t="shared" si="8"/>
        <v>67.23</v>
      </c>
      <c r="BY6" s="21">
        <f t="shared" si="8"/>
        <v>61.82</v>
      </c>
      <c r="BZ6" s="21">
        <f t="shared" si="8"/>
        <v>61.15</v>
      </c>
      <c r="CA6" s="20" t="str">
        <f>IF(CA7="","",IF(CA7="-","【-】","【"&amp;SUBSTITUTE(TEXT(CA7,"#,##0.00"),"-","△")&amp;"】"))</f>
        <v>【56.93】</v>
      </c>
      <c r="CB6" s="21">
        <f>IF(CB7="",NA(),CB7)</f>
        <v>150</v>
      </c>
      <c r="CC6" s="21">
        <f t="shared" ref="CC6:CK6" si="9">IF(CC7="",NA(),CC7)</f>
        <v>210.31</v>
      </c>
      <c r="CD6" s="21">
        <f t="shared" si="9"/>
        <v>165.64</v>
      </c>
      <c r="CE6" s="21">
        <f t="shared" si="9"/>
        <v>166.68</v>
      </c>
      <c r="CF6" s="21">
        <f t="shared" si="9"/>
        <v>166.24</v>
      </c>
      <c r="CG6" s="21">
        <f t="shared" si="9"/>
        <v>273.52</v>
      </c>
      <c r="CH6" s="21">
        <f t="shared" si="9"/>
        <v>222.41</v>
      </c>
      <c r="CI6" s="21">
        <f t="shared" si="9"/>
        <v>228.21</v>
      </c>
      <c r="CJ6" s="21">
        <f t="shared" si="9"/>
        <v>246.9</v>
      </c>
      <c r="CK6" s="21">
        <f t="shared" si="9"/>
        <v>250.43</v>
      </c>
      <c r="CL6" s="20" t="str">
        <f>IF(CL7="","",IF(CL7="-","【-】","【"&amp;SUBSTITUTE(TEXT(CL7,"#,##0.00"),"-","△")&amp;"】"))</f>
        <v>【271.15】</v>
      </c>
      <c r="CM6" s="21">
        <f>IF(CM7="",NA(),CM7)</f>
        <v>74.23</v>
      </c>
      <c r="CN6" s="21">
        <f t="shared" ref="CN6:CV6" si="10">IF(CN7="",NA(),CN7)</f>
        <v>74.23</v>
      </c>
      <c r="CO6" s="21">
        <f t="shared" si="10"/>
        <v>74.23</v>
      </c>
      <c r="CP6" s="21">
        <f t="shared" si="10"/>
        <v>74.23</v>
      </c>
      <c r="CQ6" s="21">
        <f t="shared" si="10"/>
        <v>74.23</v>
      </c>
      <c r="CR6" s="21">
        <f t="shared" si="10"/>
        <v>50.14</v>
      </c>
      <c r="CS6" s="21">
        <f t="shared" si="10"/>
        <v>55.26</v>
      </c>
      <c r="CT6" s="21">
        <f t="shared" si="10"/>
        <v>54.54</v>
      </c>
      <c r="CU6" s="21">
        <f t="shared" si="10"/>
        <v>52.9</v>
      </c>
      <c r="CV6" s="21">
        <f t="shared" si="10"/>
        <v>52.63</v>
      </c>
      <c r="CW6" s="20" t="str">
        <f>IF(CW7="","",IF(CW7="-","【-】","【"&amp;SUBSTITUTE(TEXT(CW7,"#,##0.00"),"-","△")&amp;"】"))</f>
        <v>【49.87】</v>
      </c>
      <c r="CX6" s="21">
        <f>IF(CX7="",NA(),CX7)</f>
        <v>94.4</v>
      </c>
      <c r="CY6" s="21">
        <f t="shared" ref="CY6:DG6" si="11">IF(CY7="",NA(),CY7)</f>
        <v>92.03</v>
      </c>
      <c r="CZ6" s="21">
        <f t="shared" si="11"/>
        <v>93.26</v>
      </c>
      <c r="DA6" s="21">
        <f t="shared" si="11"/>
        <v>93.01</v>
      </c>
      <c r="DB6" s="21">
        <f t="shared" si="11"/>
        <v>92.72</v>
      </c>
      <c r="DC6" s="21">
        <f t="shared" si="11"/>
        <v>84.98</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2">
      <c r="A7" s="14"/>
      <c r="B7" s="23">
        <v>2023</v>
      </c>
      <c r="C7" s="23">
        <v>93441</v>
      </c>
      <c r="D7" s="23">
        <v>47</v>
      </c>
      <c r="E7" s="23">
        <v>17</v>
      </c>
      <c r="F7" s="23">
        <v>5</v>
      </c>
      <c r="G7" s="23">
        <v>0</v>
      </c>
      <c r="H7" s="23" t="s">
        <v>98</v>
      </c>
      <c r="I7" s="23" t="s">
        <v>99</v>
      </c>
      <c r="J7" s="23" t="s">
        <v>100</v>
      </c>
      <c r="K7" s="23" t="s">
        <v>101</v>
      </c>
      <c r="L7" s="23" t="s">
        <v>102</v>
      </c>
      <c r="M7" s="23" t="s">
        <v>103</v>
      </c>
      <c r="N7" s="24" t="s">
        <v>104</v>
      </c>
      <c r="O7" s="24" t="s">
        <v>105</v>
      </c>
      <c r="P7" s="24">
        <v>13.09</v>
      </c>
      <c r="Q7" s="24">
        <v>100</v>
      </c>
      <c r="R7" s="24">
        <v>3667</v>
      </c>
      <c r="S7" s="24">
        <v>11277</v>
      </c>
      <c r="T7" s="24">
        <v>64.25</v>
      </c>
      <c r="U7" s="24">
        <v>175.52</v>
      </c>
      <c r="V7" s="24">
        <v>1469</v>
      </c>
      <c r="W7" s="24">
        <v>0.59</v>
      </c>
      <c r="X7" s="24">
        <v>2489.83</v>
      </c>
      <c r="Y7" s="24">
        <v>60.06</v>
      </c>
      <c r="Z7" s="24">
        <v>65.3</v>
      </c>
      <c r="AA7" s="24">
        <v>56.59</v>
      </c>
      <c r="AB7" s="24">
        <v>61.26</v>
      </c>
      <c r="AC7" s="24">
        <v>47.8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783.8</v>
      </c>
      <c r="BM7" s="24">
        <v>778.81</v>
      </c>
      <c r="BN7" s="24">
        <v>718.49</v>
      </c>
      <c r="BO7" s="24">
        <v>743.31</v>
      </c>
      <c r="BP7" s="24">
        <v>785.1</v>
      </c>
      <c r="BQ7" s="24">
        <v>73.5</v>
      </c>
      <c r="BR7" s="24">
        <v>56.51</v>
      </c>
      <c r="BS7" s="24">
        <v>65.87</v>
      </c>
      <c r="BT7" s="24">
        <v>71.36</v>
      </c>
      <c r="BU7" s="24">
        <v>56.69</v>
      </c>
      <c r="BV7" s="24">
        <v>57.31</v>
      </c>
      <c r="BW7" s="24">
        <v>68.11</v>
      </c>
      <c r="BX7" s="24">
        <v>67.23</v>
      </c>
      <c r="BY7" s="24">
        <v>61.82</v>
      </c>
      <c r="BZ7" s="24">
        <v>61.15</v>
      </c>
      <c r="CA7" s="24">
        <v>56.93</v>
      </c>
      <c r="CB7" s="24">
        <v>150</v>
      </c>
      <c r="CC7" s="24">
        <v>210.31</v>
      </c>
      <c r="CD7" s="24">
        <v>165.64</v>
      </c>
      <c r="CE7" s="24">
        <v>166.68</v>
      </c>
      <c r="CF7" s="24">
        <v>166.24</v>
      </c>
      <c r="CG7" s="24">
        <v>273.52</v>
      </c>
      <c r="CH7" s="24">
        <v>222.41</v>
      </c>
      <c r="CI7" s="24">
        <v>228.21</v>
      </c>
      <c r="CJ7" s="24">
        <v>246.9</v>
      </c>
      <c r="CK7" s="24">
        <v>250.43</v>
      </c>
      <c r="CL7" s="24">
        <v>271.14999999999998</v>
      </c>
      <c r="CM7" s="24">
        <v>74.23</v>
      </c>
      <c r="CN7" s="24">
        <v>74.23</v>
      </c>
      <c r="CO7" s="24">
        <v>74.23</v>
      </c>
      <c r="CP7" s="24">
        <v>74.23</v>
      </c>
      <c r="CQ7" s="24">
        <v>74.23</v>
      </c>
      <c r="CR7" s="24">
        <v>50.14</v>
      </c>
      <c r="CS7" s="24">
        <v>55.26</v>
      </c>
      <c r="CT7" s="24">
        <v>54.54</v>
      </c>
      <c r="CU7" s="24">
        <v>52.9</v>
      </c>
      <c r="CV7" s="24">
        <v>52.63</v>
      </c>
      <c r="CW7" s="24">
        <v>49.87</v>
      </c>
      <c r="CX7" s="24">
        <v>94.4</v>
      </c>
      <c r="CY7" s="24">
        <v>92.03</v>
      </c>
      <c r="CZ7" s="24">
        <v>93.26</v>
      </c>
      <c r="DA7" s="24">
        <v>93.01</v>
      </c>
      <c r="DB7" s="24">
        <v>92.72</v>
      </c>
      <c r="DC7" s="24">
        <v>84.98</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2025-01-24T07:33:48Z</dcterms:created>
  <dcterms:modified xsi:type="dcterms:W3CDTF">2025-02-28T11:42:43Z</dcterms:modified>
  <cp:category/>
</cp:coreProperties>
</file>