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L:\05財政担当\R6（2024）\④公営企業\02 公営企業決算統計\16 公営企業に係る経営比較分析表（令和５年度決算）の分析等について\06 県HP公開\04 下水道（公共）\"/>
    </mc:Choice>
  </mc:AlternateContent>
  <xr:revisionPtr revIDLastSave="0" documentId="13_ncr:1_{4BB2CC2F-78C2-4F16-B619-7DCB393960AE}" xr6:coauthVersionLast="47" xr6:coauthVersionMax="47" xr10:uidLastSave="{00000000-0000-0000-0000-000000000000}"/>
  <workbookProtection workbookAlgorithmName="SHA-512" workbookHashValue="1NlkMwtMK4HWvnFiOqqqGv2FQ+4XhFyWMmhIKHVPFB9wAD7ZtAGYg5CVoIz6jzUgbqAQs7qjnfuB8oGCgMyfLg==" workbookSaltValue="jDb+QRMEVafP8lVw1jzn0Q==" workbookSpinCount="100000" lockStructure="1"/>
  <bookViews>
    <workbookView xWindow="45" yWindow="-163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5" l="1"/>
  <c r="E10" i="5"/>
  <c r="D10" i="5"/>
  <c r="C10" i="5"/>
  <c r="B10" i="5"/>
  <c r="EO6" i="5"/>
  <c r="O86" i="4" s="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J86" i="4" s="1"/>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V6" i="5"/>
  <c r="U6" i="5"/>
  <c r="BB8" i="4" s="1"/>
  <c r="T6" i="5"/>
  <c r="AT8" i="4" s="1"/>
  <c r="S6" i="5"/>
  <c r="R6" i="5"/>
  <c r="AD10" i="4" s="1"/>
  <c r="Q6" i="5"/>
  <c r="W10" i="4" s="1"/>
  <c r="P6" i="5"/>
  <c r="P10" i="4" s="1"/>
  <c r="O6" i="5"/>
  <c r="N6" i="5"/>
  <c r="B10" i="4" s="1"/>
  <c r="M6" i="5"/>
  <c r="AD8" i="4" s="1"/>
  <c r="L6" i="5"/>
  <c r="W8" i="4" s="1"/>
  <c r="K6" i="5"/>
  <c r="P8" i="4" s="1"/>
  <c r="J6" i="5"/>
  <c r="I8" i="4" s="1"/>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I10" i="4"/>
  <c r="AL8" i="4"/>
</calcChain>
</file>

<file path=xl/sharedStrings.xml><?xml version="1.0" encoding="utf-8"?>
<sst xmlns="http://schemas.openxmlformats.org/spreadsheetml/2006/main" count="236" uniqueCount="120">
  <si>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</si>
  <si>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</si>
  <si>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</si>
  <si>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</si>
  <si>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</si>
  <si>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</si>
  <si>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</si>
  <si>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</si>
  <si>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</si>
  <si>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</si>
  <si>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</si>
  <si>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</si>
  <si>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</si>
  <si>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</si>
  <si>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</si>
  <si>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</si>
  <si>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</si>
  <si>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</si>
  <si>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</si>
  <si>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</si>
  <si>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</si>
  <si>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</si>
  <si>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</si>
  <si>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</si>
  <si>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</si>
  <si>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</si>
  <si>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</si>
  <si>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</si>
  <si>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</si>
  <si>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</si>
  <si>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</si>
  <si>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</si>
  <si>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</si>
  <si>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</si>
  <si>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</si>
  <si>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</si>
  <si>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</si>
  <si>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</si>
  <si>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</si>
  <si>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</si>
  <si>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</si>
  <si>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</si>
  <si>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</si>
  <si>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</si>
  <si>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</si>
  <si>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</si>
  <si>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</si>
  <si>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</si>
  <si>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</si>
  <si>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</si>
  <si>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</si>
  <si>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</si>
  <si>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</si>
  <si>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</si>
  <si>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</si>
  <si>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</si>
  <si>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</si>
  <si>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</si>
  <si>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</si>
  <si>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</si>
  <si>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</si>
  <si>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</si>
  <si>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</si>
  <si>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</si>
  <si>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</si>
  <si>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</si>
  <si>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</si>
  <si>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</si>
  <si>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</si>
  <si>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</si>
  <si>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</si>
  <si>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</si>
  <si>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</si>
  <si>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</si>
  <si>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</si>
  <si>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</si>
  <si>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</si>
  <si>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</si>
  <si>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</si>
  <si>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</si>
  <si>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</si>
  <si>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</si>
  <si>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</si>
  <si>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</si>
  <si>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</si>
  <si>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</si>
  <si>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</si>
  <si>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</si>
  <si>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</si>
  <si>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</si>
  <si>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</si>
  <si>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</si>
  <si>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</si>
  <si>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</si>
  <si>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</si>
  <si>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</si>
  <si>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</si>
  <si>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</si>
  <si>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栃木県　芳賀町</t>
  </si>
  <si>
    <t>法非適用</t>
  </si>
  <si>
    <t>下水道事業</t>
  </si>
  <si>
    <t>公共下水道</t>
  </si>
  <si>
    <t>Cc2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</si>
  <si>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</si>
  <si>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</si>
  <si>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</si>
  <si>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</si>
  <si>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</si>
  <si>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</si>
  <si>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</si>
  <si>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</si>
  <si>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</si>
  <si>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</si>
  <si>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</si>
  <si>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</si>
  <si>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"R"dd</t>
    <phoneticPr fontId="4"/>
  </si>
  <si>
    <t>←書式設定</t>
    <rPh sb="1" eb="3">
      <t>ショシキ</t>
    </rPh>
    <rPh sb="3" eb="5">
      <t>セッテイ</t>
    </rPh>
    <phoneticPr fontId="4"/>
  </si>
  <si>
    <t>　芳賀町の公共下水道は、平成16年度に供用開始して以来、現在も整備を進めている事業である。
　区画整理事業と併せた未普及地区への管渠整備を行っており、処理区人口の増加とともに、料金収入は増加していく見込みである。
　収益的収支比率については、概ね100％を超えている。また、令和５年度は公共下水道事業に係る基金を廃止し、基金残高の繰入を行ったため、100%を大きく上回っている。修繕等の支出が多い年度に関しては100%を下回るが、今後の使用料収入の増加により安定してくる見込みである。突発的な修繕が偏らないよう、計画的に修繕を進め、安定した支出に努めていく。
　経費回収率については、処理区人口の増加とともに料金収入が増加することで上昇する見込みである。
　汚水処理原価については、令和元年度及び4年度のように燃料費の高騰や、修繕費の増加した年度は平均値を上回っている。修繕が偏らないように、計画的な修繕を行うよう努めていく。
　施設利用率については、令和5年度時点で平均値を上回っている状況であり、今後も平均値を上回るように努める。
　水洗化率については、上昇傾向にはあるものの、平均値を下回っている状況にある。整備区域を拡大中であることから、接続が追いつかず、低い傾向にある。供用開始後数年経過している地区については、下水道の普及促進に努めていく。</t>
    <rPh sb="121" eb="122">
      <t>オオム</t>
    </rPh>
    <rPh sb="128" eb="129">
      <t>コ</t>
    </rPh>
    <rPh sb="137" eb="139">
      <t>レイワ</t>
    </rPh>
    <rPh sb="140" eb="142">
      <t>ネンド</t>
    </rPh>
    <rPh sb="343" eb="345">
      <t>ガンネン</t>
    </rPh>
    <rPh sb="345" eb="346">
      <t>ド</t>
    </rPh>
    <rPh sb="346" eb="347">
      <t>オヨ</t>
    </rPh>
    <rPh sb="371" eb="373">
      <t>ネンド</t>
    </rPh>
    <phoneticPr fontId="4"/>
  </si>
  <si>
    <t>　供用開始が平成16年度であり、施設や管渠について著しい老朽化は見えていない。
　使用年数が比較的浅いことから、更新時期は到来していないが、今後、整備と同時進行で更新計画の検討も必要となってくる。</t>
    <phoneticPr fontId="4"/>
  </si>
  <si>
    <t>　事業が完了しておらず、現在も整備を進めている事業であり、毎年度整備面積及び処理人口は増加し、それに伴い使用料収入も増加している。
　今後は施設や管渠の老朽化による修繕や更新等も控えていることから、計画的な支出を意識し、健全な経営が継続できるよう努めていく。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</si>
</sst>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4.8099999999999996</c:v>
                </c:pt>
              </c:numCache>
            </c:numRef>
          </c:val>
          <c:extLst>
            <c:ext xmlns:c16="http://schemas.microsoft.com/office/drawing/2014/chart" uri="{C3380CC4-5D6E-409C-BE32-E72D297353CC}">
              <c16:uniqueId val="{00000000-6A65-40E2-8D03-4286D717F5E1}"/>
            </c:ext>
          </c:extLst>
        </c:ser>
        <c:dLbls>
          <c:showLegendKey val="0"/>
          <c:showVal val="0"/>
          <c:showCatName val="0"/>
          <c:showSerName val="0"/>
          <c:showPercent val="0"/>
          <c:showBubbleSize val="0"/>
        </c:dLbls>
        <c:gapWidth val="150"/>
        <c:axId val="161924208"/>
        <c:axId val="1622485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0.15</c:v>
                </c:pt>
                <c:pt idx="1">
                  <c:v>1.65</c:v>
                </c:pt>
                <c:pt idx="2">
                  <c:v>0.14000000000000001</c:v>
                </c:pt>
                <c:pt idx="3">
                  <c:v>0.08</c:v>
                </c:pt>
                <c:pt idx="4">
                  <c:v>0.57999999999999996</c:v>
                </c:pt>
              </c:numCache>
            </c:numRef>
          </c:val>
          <c:smooth val="0"/>
          <c:extLst>
            <c:ext xmlns:c16="http://schemas.microsoft.com/office/drawing/2014/chart" uri="{C3380CC4-5D6E-409C-BE32-E72D297353CC}">
              <c16:uniqueId val="{00000001-6A65-40E2-8D03-4286D717F5E1}"/>
            </c:ext>
          </c:extLst>
        </c:ser>
        <c:dLbls>
          <c:showLegendKey val="0"/>
          <c:showVal val="0"/>
          <c:showCatName val="0"/>
          <c:showSerName val="0"/>
          <c:showPercent val="0"/>
          <c:showBubbleSize val="0"/>
        </c:dLbls>
        <c:marker val="1"/>
        <c:smooth val="0"/>
        <c:axId val="161924208"/>
        <c:axId val="162248568"/>
      </c:lineChart>
      <c:dateAx>
        <c:axId val="161924208"/>
        <c:scaling>
          <c:orientation val="minMax"/>
        </c:scaling>
        <c:delete val="1"/>
        <c:axPos val="b"/>
        <c:numFmt formatCode="&quot;R&quot;yy" sourceLinked="1"/>
        <c:majorTickMark val="none"/>
        <c:minorTickMark val="none"/>
        <c:tickLblPos val="none"/>
        <c:crossAx val="162248568"/>
        <c:crosses val="autoZero"/>
        <c:auto val="1"/>
        <c:lblOffset val="100"/>
        <c:baseTimeUnit val="years"/>
      </c:dateAx>
      <c:valAx>
        <c:axId val="162248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1924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95.2</c:v>
                </c:pt>
                <c:pt idx="1">
                  <c:v>102.35</c:v>
                </c:pt>
                <c:pt idx="2">
                  <c:v>103.34</c:v>
                </c:pt>
                <c:pt idx="3">
                  <c:v>95.71</c:v>
                </c:pt>
                <c:pt idx="4">
                  <c:v>181.44</c:v>
                </c:pt>
              </c:numCache>
            </c:numRef>
          </c:val>
          <c:extLst>
            <c:ext xmlns:c16="http://schemas.microsoft.com/office/drawing/2014/chart" uri="{C3380CC4-5D6E-409C-BE32-E72D297353CC}">
              <c16:uniqueId val="{00000000-97E0-43E0-99DF-81884F2BAB0D}"/>
            </c:ext>
          </c:extLst>
        </c:ser>
        <c:dLbls>
          <c:showLegendKey val="0"/>
          <c:showVal val="0"/>
          <c:showCatName val="0"/>
          <c:showSerName val="0"/>
          <c:showPercent val="0"/>
          <c:showBubbleSize val="0"/>
        </c:dLbls>
        <c:gapWidth val="150"/>
        <c:axId val="378475344"/>
        <c:axId val="378475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7E0-43E0-99DF-81884F2BAB0D}"/>
            </c:ext>
          </c:extLst>
        </c:ser>
        <c:dLbls>
          <c:showLegendKey val="0"/>
          <c:showVal val="0"/>
          <c:showCatName val="0"/>
          <c:showSerName val="0"/>
          <c:showPercent val="0"/>
          <c:showBubbleSize val="0"/>
        </c:dLbls>
        <c:marker val="1"/>
        <c:smooth val="0"/>
        <c:axId val="378475344"/>
        <c:axId val="378475728"/>
      </c:lineChart>
      <c:dateAx>
        <c:axId val="378475344"/>
        <c:scaling>
          <c:orientation val="minMax"/>
        </c:scaling>
        <c:delete val="1"/>
        <c:axPos val="b"/>
        <c:numFmt formatCode="&quot;R&quot;yy" sourceLinked="1"/>
        <c:majorTickMark val="none"/>
        <c:minorTickMark val="none"/>
        <c:tickLblPos val="none"/>
        <c:crossAx val="378475728"/>
        <c:crosses val="autoZero"/>
        <c:auto val="1"/>
        <c:lblOffset val="100"/>
        <c:baseTimeUnit val="years"/>
      </c:dateAx>
      <c:valAx>
        <c:axId val="378475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75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DA0B-486C-8C00-D225AF807AB0}"/>
            </c:ext>
          </c:extLst>
        </c:ser>
        <c:dLbls>
          <c:showLegendKey val="0"/>
          <c:showVal val="0"/>
          <c:showCatName val="0"/>
          <c:showSerName val="0"/>
          <c:showPercent val="0"/>
          <c:showBubbleSize val="0"/>
        </c:dLbls>
        <c:gapWidth val="150"/>
        <c:axId val="378493248"/>
        <c:axId val="378039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DA0B-486C-8C00-D225AF807AB0}"/>
            </c:ext>
          </c:extLst>
        </c:ser>
        <c:dLbls>
          <c:showLegendKey val="0"/>
          <c:showVal val="0"/>
          <c:showCatName val="0"/>
          <c:showSerName val="0"/>
          <c:showPercent val="0"/>
          <c:showBubbleSize val="0"/>
        </c:dLbls>
        <c:marker val="1"/>
        <c:smooth val="0"/>
        <c:axId val="378493248"/>
        <c:axId val="378039288"/>
      </c:lineChart>
      <c:dateAx>
        <c:axId val="378493248"/>
        <c:scaling>
          <c:orientation val="minMax"/>
        </c:scaling>
        <c:delete val="1"/>
        <c:axPos val="b"/>
        <c:numFmt formatCode="&quot;R&quot;yy" sourceLinked="1"/>
        <c:majorTickMark val="none"/>
        <c:minorTickMark val="none"/>
        <c:tickLblPos val="none"/>
        <c:crossAx val="378039288"/>
        <c:crosses val="autoZero"/>
        <c:auto val="1"/>
        <c:lblOffset val="100"/>
        <c:baseTimeUnit val="years"/>
      </c:dateAx>
      <c:valAx>
        <c:axId val="3780392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49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CC8-4BCB-9531-FC48CC60902A}"/>
            </c:ext>
          </c:extLst>
        </c:ser>
        <c:dLbls>
          <c:showLegendKey val="0"/>
          <c:showVal val="0"/>
          <c:showCatName val="0"/>
          <c:showSerName val="0"/>
          <c:showPercent val="0"/>
          <c:showBubbleSize val="0"/>
        </c:dLbls>
        <c:gapWidth val="150"/>
        <c:axId val="378081960"/>
        <c:axId val="3780796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C8-4BCB-9531-FC48CC60902A}"/>
            </c:ext>
          </c:extLst>
        </c:ser>
        <c:dLbls>
          <c:showLegendKey val="0"/>
          <c:showVal val="0"/>
          <c:showCatName val="0"/>
          <c:showSerName val="0"/>
          <c:showPercent val="0"/>
          <c:showBubbleSize val="0"/>
        </c:dLbls>
        <c:marker val="1"/>
        <c:smooth val="0"/>
        <c:axId val="378081960"/>
        <c:axId val="378079608"/>
      </c:lineChart>
      <c:dateAx>
        <c:axId val="378081960"/>
        <c:scaling>
          <c:orientation val="minMax"/>
        </c:scaling>
        <c:delete val="1"/>
        <c:axPos val="b"/>
        <c:numFmt formatCode="&quot;R&quot;yy" sourceLinked="1"/>
        <c:majorTickMark val="none"/>
        <c:minorTickMark val="none"/>
        <c:tickLblPos val="none"/>
        <c:crossAx val="378079608"/>
        <c:crosses val="autoZero"/>
        <c:auto val="1"/>
        <c:lblOffset val="100"/>
        <c:baseTimeUnit val="years"/>
      </c:dateAx>
      <c:valAx>
        <c:axId val="378079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081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46F9-4093-B84C-1791DD630000}"/>
            </c:ext>
          </c:extLst>
        </c:ser>
        <c:dLbls>
          <c:showLegendKey val="0"/>
          <c:showVal val="0"/>
          <c:showCatName val="0"/>
          <c:showSerName val="0"/>
          <c:showPercent val="0"/>
          <c:showBubbleSize val="0"/>
        </c:dLbls>
        <c:gapWidth val="150"/>
        <c:axId val="378082744"/>
        <c:axId val="3780807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46F9-4093-B84C-1791DD630000}"/>
            </c:ext>
          </c:extLst>
        </c:ser>
        <c:dLbls>
          <c:showLegendKey val="0"/>
          <c:showVal val="0"/>
          <c:showCatName val="0"/>
          <c:showSerName val="0"/>
          <c:showPercent val="0"/>
          <c:showBubbleSize val="0"/>
        </c:dLbls>
        <c:marker val="1"/>
        <c:smooth val="0"/>
        <c:axId val="378082744"/>
        <c:axId val="378080784"/>
      </c:lineChart>
      <c:dateAx>
        <c:axId val="378082744"/>
        <c:scaling>
          <c:orientation val="minMax"/>
        </c:scaling>
        <c:delete val="1"/>
        <c:axPos val="b"/>
        <c:numFmt formatCode="&quot;R&quot;yy" sourceLinked="1"/>
        <c:majorTickMark val="none"/>
        <c:minorTickMark val="none"/>
        <c:tickLblPos val="none"/>
        <c:crossAx val="378080784"/>
        <c:crosses val="autoZero"/>
        <c:auto val="1"/>
        <c:lblOffset val="100"/>
        <c:baseTimeUnit val="years"/>
      </c:dateAx>
      <c:valAx>
        <c:axId val="3780807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082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85B-42F8-94DD-87D956B10CC1}"/>
            </c:ext>
          </c:extLst>
        </c:ser>
        <c:dLbls>
          <c:showLegendKey val="0"/>
          <c:showVal val="0"/>
          <c:showCatName val="0"/>
          <c:showSerName val="0"/>
          <c:showPercent val="0"/>
          <c:showBubbleSize val="0"/>
        </c:dLbls>
        <c:gapWidth val="150"/>
        <c:axId val="378817136"/>
        <c:axId val="378814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85B-42F8-94DD-87D956B10CC1}"/>
            </c:ext>
          </c:extLst>
        </c:ser>
        <c:dLbls>
          <c:showLegendKey val="0"/>
          <c:showVal val="0"/>
          <c:showCatName val="0"/>
          <c:showSerName val="0"/>
          <c:showPercent val="0"/>
          <c:showBubbleSize val="0"/>
        </c:dLbls>
        <c:marker val="1"/>
        <c:smooth val="0"/>
        <c:axId val="378817136"/>
        <c:axId val="378814000"/>
      </c:lineChart>
      <c:dateAx>
        <c:axId val="378817136"/>
        <c:scaling>
          <c:orientation val="minMax"/>
        </c:scaling>
        <c:delete val="1"/>
        <c:axPos val="b"/>
        <c:numFmt formatCode="&quot;R&quot;yy" sourceLinked="1"/>
        <c:majorTickMark val="none"/>
        <c:minorTickMark val="none"/>
        <c:tickLblPos val="none"/>
        <c:crossAx val="378814000"/>
        <c:crosses val="autoZero"/>
        <c:auto val="1"/>
        <c:lblOffset val="100"/>
        <c:baseTimeUnit val="years"/>
      </c:dateAx>
      <c:valAx>
        <c:axId val="378814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17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50C-4915-895E-BC003AEF7ECF}"/>
            </c:ext>
          </c:extLst>
        </c:ser>
        <c:dLbls>
          <c:showLegendKey val="0"/>
          <c:showVal val="0"/>
          <c:showCatName val="0"/>
          <c:showSerName val="0"/>
          <c:showPercent val="0"/>
          <c:showBubbleSize val="0"/>
        </c:dLbls>
        <c:gapWidth val="150"/>
        <c:axId val="378815176"/>
        <c:axId val="3788136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1001.3</c:v>
                </c:pt>
                <c:pt idx="1">
                  <c:v>1050.51</c:v>
                </c:pt>
                <c:pt idx="2">
                  <c:v>1102.01</c:v>
                </c:pt>
                <c:pt idx="3">
                  <c:v>987.36</c:v>
                </c:pt>
                <c:pt idx="4">
                  <c:v>1042.77</c:v>
                </c:pt>
              </c:numCache>
            </c:numRef>
          </c:val>
          <c:smooth val="0"/>
          <c:extLst>
            <c:ext xmlns:c16="http://schemas.microsoft.com/office/drawing/2014/chart" uri="{C3380CC4-5D6E-409C-BE32-E72D297353CC}">
              <c16:uniqueId val="{00000001-650C-4915-895E-BC003AEF7ECF}"/>
            </c:ext>
          </c:extLst>
        </c:ser>
        <c:dLbls>
          <c:showLegendKey val="0"/>
          <c:showVal val="0"/>
          <c:showCatName val="0"/>
          <c:showSerName val="0"/>
          <c:showPercent val="0"/>
          <c:showBubbleSize val="0"/>
        </c:dLbls>
        <c:marker val="1"/>
        <c:smooth val="0"/>
        <c:axId val="378815176"/>
        <c:axId val="378813608"/>
      </c:lineChart>
      <c:dateAx>
        <c:axId val="378815176"/>
        <c:scaling>
          <c:orientation val="minMax"/>
        </c:scaling>
        <c:delete val="1"/>
        <c:axPos val="b"/>
        <c:numFmt formatCode="&quot;R&quot;yy" sourceLinked="1"/>
        <c:majorTickMark val="none"/>
        <c:minorTickMark val="none"/>
        <c:tickLblPos val="none"/>
        <c:crossAx val="378813608"/>
        <c:crosses val="autoZero"/>
        <c:auto val="1"/>
        <c:lblOffset val="100"/>
        <c:baseTimeUnit val="years"/>
      </c:dateAx>
      <c:valAx>
        <c:axId val="3788136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151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78.27</c:v>
                </c:pt>
                <c:pt idx="1">
                  <c:v>91.81</c:v>
                </c:pt>
                <c:pt idx="2">
                  <c:v>100</c:v>
                </c:pt>
                <c:pt idx="3">
                  <c:v>83.83</c:v>
                </c:pt>
                <c:pt idx="4">
                  <c:v>93.13</c:v>
                </c:pt>
              </c:numCache>
            </c:numRef>
          </c:val>
          <c:extLst>
            <c:ext xmlns:c16="http://schemas.microsoft.com/office/drawing/2014/chart" uri="{C3380CC4-5D6E-409C-BE32-E72D297353CC}">
              <c16:uniqueId val="{00000000-89CC-4B05-9A46-AA7C3D359C55}"/>
            </c:ext>
          </c:extLst>
        </c:ser>
        <c:dLbls>
          <c:showLegendKey val="0"/>
          <c:showVal val="0"/>
          <c:showCatName val="0"/>
          <c:showSerName val="0"/>
          <c:showPercent val="0"/>
          <c:showBubbleSize val="0"/>
        </c:dLbls>
        <c:gapWidth val="150"/>
        <c:axId val="378816744"/>
        <c:axId val="378811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81.88</c:v>
                </c:pt>
                <c:pt idx="1">
                  <c:v>82.65</c:v>
                </c:pt>
                <c:pt idx="2">
                  <c:v>82.55</c:v>
                </c:pt>
                <c:pt idx="3">
                  <c:v>83.55</c:v>
                </c:pt>
                <c:pt idx="4">
                  <c:v>84.48</c:v>
                </c:pt>
              </c:numCache>
            </c:numRef>
          </c:val>
          <c:smooth val="0"/>
          <c:extLst>
            <c:ext xmlns:c16="http://schemas.microsoft.com/office/drawing/2014/chart" uri="{C3380CC4-5D6E-409C-BE32-E72D297353CC}">
              <c16:uniqueId val="{00000001-89CC-4B05-9A46-AA7C3D359C55}"/>
            </c:ext>
          </c:extLst>
        </c:ser>
        <c:dLbls>
          <c:showLegendKey val="0"/>
          <c:showVal val="0"/>
          <c:showCatName val="0"/>
          <c:showSerName val="0"/>
          <c:showPercent val="0"/>
          <c:showBubbleSize val="0"/>
        </c:dLbls>
        <c:marker val="1"/>
        <c:smooth val="0"/>
        <c:axId val="378816744"/>
        <c:axId val="378811256"/>
      </c:lineChart>
      <c:dateAx>
        <c:axId val="378816744"/>
        <c:scaling>
          <c:orientation val="minMax"/>
        </c:scaling>
        <c:delete val="1"/>
        <c:axPos val="b"/>
        <c:numFmt formatCode="&quot;R&quot;yy" sourceLinked="1"/>
        <c:majorTickMark val="none"/>
        <c:minorTickMark val="none"/>
        <c:tickLblPos val="none"/>
        <c:crossAx val="378811256"/>
        <c:crosses val="autoZero"/>
        <c:auto val="1"/>
        <c:lblOffset val="100"/>
        <c:baseTimeUnit val="years"/>
      </c:dateAx>
      <c:valAx>
        <c:axId val="378811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16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199.69</c:v>
                </c:pt>
                <c:pt idx="1">
                  <c:v>173.66</c:v>
                </c:pt>
                <c:pt idx="2">
                  <c:v>158.55000000000001</c:v>
                </c:pt>
                <c:pt idx="3">
                  <c:v>190.11</c:v>
                </c:pt>
                <c:pt idx="4">
                  <c:v>156.61000000000001</c:v>
                </c:pt>
              </c:numCache>
            </c:numRef>
          </c:val>
          <c:extLst>
            <c:ext xmlns:c16="http://schemas.microsoft.com/office/drawing/2014/chart" uri="{C3380CC4-5D6E-409C-BE32-E72D297353CC}">
              <c16:uniqueId val="{00000000-4F04-4ED1-AA7A-C8853FE591A4}"/>
            </c:ext>
          </c:extLst>
        </c:ser>
        <c:dLbls>
          <c:showLegendKey val="0"/>
          <c:showVal val="0"/>
          <c:showCatName val="0"/>
          <c:showSerName val="0"/>
          <c:showPercent val="0"/>
          <c:showBubbleSize val="0"/>
        </c:dLbls>
        <c:gapWidth val="150"/>
        <c:axId val="378812824"/>
        <c:axId val="378812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187.55</c:v>
                </c:pt>
                <c:pt idx="1">
                  <c:v>186.3</c:v>
                </c:pt>
                <c:pt idx="2">
                  <c:v>188.38</c:v>
                </c:pt>
                <c:pt idx="3">
                  <c:v>185.98</c:v>
                </c:pt>
                <c:pt idx="4">
                  <c:v>187.11</c:v>
                </c:pt>
              </c:numCache>
            </c:numRef>
          </c:val>
          <c:smooth val="0"/>
          <c:extLst>
            <c:ext xmlns:c16="http://schemas.microsoft.com/office/drawing/2014/chart" uri="{C3380CC4-5D6E-409C-BE32-E72D297353CC}">
              <c16:uniqueId val="{00000001-4F04-4ED1-AA7A-C8853FE591A4}"/>
            </c:ext>
          </c:extLst>
        </c:ser>
        <c:dLbls>
          <c:showLegendKey val="0"/>
          <c:showVal val="0"/>
          <c:showCatName val="0"/>
          <c:showSerName val="0"/>
          <c:showPercent val="0"/>
          <c:showBubbleSize val="0"/>
        </c:dLbls>
        <c:marker val="1"/>
        <c:smooth val="0"/>
        <c:axId val="378812824"/>
        <c:axId val="378812432"/>
      </c:lineChart>
      <c:dateAx>
        <c:axId val="378812824"/>
        <c:scaling>
          <c:orientation val="minMax"/>
        </c:scaling>
        <c:delete val="1"/>
        <c:axPos val="b"/>
        <c:numFmt formatCode="&quot;R&quot;yy" sourceLinked="1"/>
        <c:majorTickMark val="none"/>
        <c:minorTickMark val="none"/>
        <c:tickLblPos val="none"/>
        <c:crossAx val="378812432"/>
        <c:crosses val="autoZero"/>
        <c:auto val="1"/>
        <c:lblOffset val="100"/>
        <c:baseTimeUnit val="years"/>
      </c:dateAx>
      <c:valAx>
        <c:axId val="378812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12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50.21</c:v>
                </c:pt>
                <c:pt idx="1">
                  <c:v>60.36</c:v>
                </c:pt>
                <c:pt idx="2">
                  <c:v>64.86</c:v>
                </c:pt>
                <c:pt idx="3">
                  <c:v>59.5</c:v>
                </c:pt>
                <c:pt idx="4">
                  <c:v>71.5</c:v>
                </c:pt>
              </c:numCache>
            </c:numRef>
          </c:val>
          <c:extLst>
            <c:ext xmlns:c16="http://schemas.microsoft.com/office/drawing/2014/chart" uri="{C3380CC4-5D6E-409C-BE32-E72D297353CC}">
              <c16:uniqueId val="{00000000-0CC7-4EB6-9D6A-87443B394F4E}"/>
            </c:ext>
          </c:extLst>
        </c:ser>
        <c:dLbls>
          <c:showLegendKey val="0"/>
          <c:showVal val="0"/>
          <c:showCatName val="0"/>
          <c:showSerName val="0"/>
          <c:showPercent val="0"/>
          <c:showBubbleSize val="0"/>
        </c:dLbls>
        <c:gapWidth val="150"/>
        <c:axId val="378815568"/>
        <c:axId val="3788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50.94</c:v>
                </c:pt>
                <c:pt idx="1">
                  <c:v>50.53</c:v>
                </c:pt>
                <c:pt idx="2">
                  <c:v>51.42</c:v>
                </c:pt>
                <c:pt idx="3">
                  <c:v>48.95</c:v>
                </c:pt>
                <c:pt idx="4">
                  <c:v>49.28</c:v>
                </c:pt>
              </c:numCache>
            </c:numRef>
          </c:val>
          <c:smooth val="0"/>
          <c:extLst>
            <c:ext xmlns:c16="http://schemas.microsoft.com/office/drawing/2014/chart" uri="{C3380CC4-5D6E-409C-BE32-E72D297353CC}">
              <c16:uniqueId val="{00000001-0CC7-4EB6-9D6A-87443B394F4E}"/>
            </c:ext>
          </c:extLst>
        </c:ser>
        <c:dLbls>
          <c:showLegendKey val="0"/>
          <c:showVal val="0"/>
          <c:showCatName val="0"/>
          <c:showSerName val="0"/>
          <c:showPercent val="0"/>
          <c:showBubbleSize val="0"/>
        </c:dLbls>
        <c:marker val="1"/>
        <c:smooth val="0"/>
        <c:axId val="378815568"/>
        <c:axId val="378810080"/>
      </c:lineChart>
      <c:dateAx>
        <c:axId val="378815568"/>
        <c:scaling>
          <c:orientation val="minMax"/>
        </c:scaling>
        <c:delete val="1"/>
        <c:axPos val="b"/>
        <c:numFmt formatCode="&quot;R&quot;yy" sourceLinked="1"/>
        <c:majorTickMark val="none"/>
        <c:minorTickMark val="none"/>
        <c:tickLblPos val="none"/>
        <c:crossAx val="378810080"/>
        <c:crosses val="autoZero"/>
        <c:auto val="1"/>
        <c:lblOffset val="100"/>
        <c:baseTimeUnit val="years"/>
      </c:dateAx>
      <c:valAx>
        <c:axId val="3788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8155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71.97</c:v>
                </c:pt>
                <c:pt idx="1">
                  <c:v>72.86</c:v>
                </c:pt>
                <c:pt idx="2">
                  <c:v>75.58</c:v>
                </c:pt>
                <c:pt idx="3">
                  <c:v>75.599999999999994</c:v>
                </c:pt>
                <c:pt idx="4">
                  <c:v>73.569999999999993</c:v>
                </c:pt>
              </c:numCache>
            </c:numRef>
          </c:val>
          <c:extLst>
            <c:ext xmlns:c16="http://schemas.microsoft.com/office/drawing/2014/chart" uri="{C3380CC4-5D6E-409C-BE32-E72D297353CC}">
              <c16:uniqueId val="{00000000-AA2D-4E04-BD4A-297E5B4E71D4}"/>
            </c:ext>
          </c:extLst>
        </c:ser>
        <c:dLbls>
          <c:showLegendKey val="0"/>
          <c:showVal val="0"/>
          <c:showCatName val="0"/>
          <c:showSerName val="0"/>
          <c:showPercent val="0"/>
          <c:showBubbleSize val="0"/>
        </c:dLbls>
        <c:gapWidth val="150"/>
        <c:axId val="378082352"/>
        <c:axId val="378083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82.55</c:v>
                </c:pt>
                <c:pt idx="1">
                  <c:v>82.08</c:v>
                </c:pt>
                <c:pt idx="2">
                  <c:v>81.34</c:v>
                </c:pt>
                <c:pt idx="3">
                  <c:v>81.14</c:v>
                </c:pt>
                <c:pt idx="4">
                  <c:v>79.7</c:v>
                </c:pt>
              </c:numCache>
            </c:numRef>
          </c:val>
          <c:smooth val="0"/>
          <c:extLst>
            <c:ext xmlns:c16="http://schemas.microsoft.com/office/drawing/2014/chart" uri="{C3380CC4-5D6E-409C-BE32-E72D297353CC}">
              <c16:uniqueId val="{00000001-AA2D-4E04-BD4A-297E5B4E71D4}"/>
            </c:ext>
          </c:extLst>
        </c:ser>
        <c:dLbls>
          <c:showLegendKey val="0"/>
          <c:showVal val="0"/>
          <c:showCatName val="0"/>
          <c:showSerName val="0"/>
          <c:showPercent val="0"/>
          <c:showBubbleSize val="0"/>
        </c:dLbls>
        <c:marker val="1"/>
        <c:smooth val="0"/>
        <c:axId val="378082352"/>
        <c:axId val="378083136"/>
      </c:lineChart>
      <c:dateAx>
        <c:axId val="378082352"/>
        <c:scaling>
          <c:orientation val="minMax"/>
        </c:scaling>
        <c:delete val="1"/>
        <c:axPos val="b"/>
        <c:numFmt formatCode="&quot;R&quot;yy" sourceLinked="1"/>
        <c:majorTickMark val="none"/>
        <c:minorTickMark val="none"/>
        <c:tickLblPos val="none"/>
        <c:crossAx val="378083136"/>
        <c:crosses val="autoZero"/>
        <c:auto val="1"/>
        <c:lblOffset val="100"/>
        <c:baseTimeUnit val="years"/>
      </c:dateAx>
      <c:valAx>
        <c:axId val="378083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78082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zoomScale="85" zoomScaleNormal="85" workbookViewId="0"/>
  </sheetViews>
  <sheetFormatPr defaultColWidth="2.6328125" defaultRowHeight="13" x14ac:dyDescent="0.2"/>
  <cols>
    <col min="1" max="1" width="2.6328125" customWidth="1"/>
    <col min="2" max="62" width="3.7265625" customWidth="1"/>
    <col min="64" max="78" width="3.08984375" customWidth="1"/>
    <col min="79" max="79" width="4.453125" bestFit="1" customWidth="1"/>
    <col min="81" max="82" width="4.4531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栃木県　芳賀町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4" t="str">
        <f>データ!I6</f>
        <v>法非適用</v>
      </c>
      <c r="C8" s="34"/>
      <c r="D8" s="34"/>
      <c r="E8" s="34"/>
      <c r="F8" s="34"/>
      <c r="G8" s="34"/>
      <c r="H8" s="34"/>
      <c r="I8" s="34" t="str">
        <f>データ!J6</f>
        <v>下水道事業</v>
      </c>
      <c r="J8" s="34"/>
      <c r="K8" s="34"/>
      <c r="L8" s="34"/>
      <c r="M8" s="34"/>
      <c r="N8" s="34"/>
      <c r="O8" s="34"/>
      <c r="P8" s="34" t="str">
        <f>データ!K6</f>
        <v>公共下水道</v>
      </c>
      <c r="Q8" s="34"/>
      <c r="R8" s="34"/>
      <c r="S8" s="34"/>
      <c r="T8" s="34"/>
      <c r="U8" s="34"/>
      <c r="V8" s="34"/>
      <c r="W8" s="34" t="str">
        <f>データ!L6</f>
        <v>Cc2</v>
      </c>
      <c r="X8" s="34"/>
      <c r="Y8" s="34"/>
      <c r="Z8" s="34"/>
      <c r="AA8" s="34"/>
      <c r="AB8" s="34"/>
      <c r="AC8" s="34"/>
      <c r="AD8" s="35" t="str">
        <f>データ!$M$6</f>
        <v>非設置</v>
      </c>
      <c r="AE8" s="35"/>
      <c r="AF8" s="35"/>
      <c r="AG8" s="35"/>
      <c r="AH8" s="35"/>
      <c r="AI8" s="35"/>
      <c r="AJ8" s="35"/>
      <c r="AK8" s="3"/>
      <c r="AL8" s="36">
        <f>データ!S6</f>
        <v>15505</v>
      </c>
      <c r="AM8" s="36"/>
      <c r="AN8" s="36"/>
      <c r="AO8" s="36"/>
      <c r="AP8" s="36"/>
      <c r="AQ8" s="36"/>
      <c r="AR8" s="36"/>
      <c r="AS8" s="36"/>
      <c r="AT8" s="37">
        <f>データ!T6</f>
        <v>70.16</v>
      </c>
      <c r="AU8" s="37"/>
      <c r="AV8" s="37"/>
      <c r="AW8" s="37"/>
      <c r="AX8" s="37"/>
      <c r="AY8" s="37"/>
      <c r="AZ8" s="37"/>
      <c r="BA8" s="37"/>
      <c r="BB8" s="37">
        <f>データ!U6</f>
        <v>220.99</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7" t="str">
        <f>データ!N6</f>
        <v>-</v>
      </c>
      <c r="C10" s="37"/>
      <c r="D10" s="37"/>
      <c r="E10" s="37"/>
      <c r="F10" s="37"/>
      <c r="G10" s="37"/>
      <c r="H10" s="37"/>
      <c r="I10" s="37" t="str">
        <f>データ!O6</f>
        <v>該当数値なし</v>
      </c>
      <c r="J10" s="37"/>
      <c r="K10" s="37"/>
      <c r="L10" s="37"/>
      <c r="M10" s="37"/>
      <c r="N10" s="37"/>
      <c r="O10" s="37"/>
      <c r="P10" s="37">
        <f>データ!P6</f>
        <v>25.87</v>
      </c>
      <c r="Q10" s="37"/>
      <c r="R10" s="37"/>
      <c r="S10" s="37"/>
      <c r="T10" s="37"/>
      <c r="U10" s="37"/>
      <c r="V10" s="37"/>
      <c r="W10" s="37">
        <f>データ!Q6</f>
        <v>77.38</v>
      </c>
      <c r="X10" s="37"/>
      <c r="Y10" s="37"/>
      <c r="Z10" s="37"/>
      <c r="AA10" s="37"/>
      <c r="AB10" s="37"/>
      <c r="AC10" s="37"/>
      <c r="AD10" s="36">
        <f>データ!R6</f>
        <v>2828</v>
      </c>
      <c r="AE10" s="36"/>
      <c r="AF10" s="36"/>
      <c r="AG10" s="36"/>
      <c r="AH10" s="36"/>
      <c r="AI10" s="36"/>
      <c r="AJ10" s="36"/>
      <c r="AK10" s="2"/>
      <c r="AL10" s="36">
        <f>データ!V6</f>
        <v>3984</v>
      </c>
      <c r="AM10" s="36"/>
      <c r="AN10" s="36"/>
      <c r="AO10" s="36"/>
      <c r="AP10" s="36"/>
      <c r="AQ10" s="36"/>
      <c r="AR10" s="36"/>
      <c r="AS10" s="36"/>
      <c r="AT10" s="37">
        <f>データ!W6</f>
        <v>1.1200000000000001</v>
      </c>
      <c r="AU10" s="37"/>
      <c r="AV10" s="37"/>
      <c r="AW10" s="37"/>
      <c r="AX10" s="37"/>
      <c r="AY10" s="37"/>
      <c r="AZ10" s="37"/>
      <c r="BA10" s="37"/>
      <c r="BB10" s="37">
        <f>データ!X6</f>
        <v>3557.14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118</v>
      </c>
      <c r="BM47" s="65"/>
      <c r="BN47" s="65"/>
      <c r="BO47" s="65"/>
      <c r="BP47" s="65"/>
      <c r="BQ47" s="65"/>
      <c r="BR47" s="65"/>
      <c r="BS47" s="65"/>
      <c r="BT47" s="65"/>
      <c r="BU47" s="65"/>
      <c r="BV47" s="65"/>
      <c r="BW47" s="65"/>
      <c r="BX47" s="65"/>
      <c r="BY47" s="65"/>
      <c r="BZ47" s="66"/>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2">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119</v>
      </c>
      <c r="BM66" s="65"/>
      <c r="BN66" s="65"/>
      <c r="BO66" s="65"/>
      <c r="BP66" s="65"/>
      <c r="BQ66" s="65"/>
      <c r="BR66" s="65"/>
      <c r="BS66" s="65"/>
      <c r="BT66" s="65"/>
      <c r="BU66" s="65"/>
      <c r="BV66" s="65"/>
      <c r="BW66" s="65"/>
      <c r="BX66" s="65"/>
      <c r="BY66" s="65"/>
      <c r="BZ66" s="66"/>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【630.82】</v>
      </c>
      <c r="I86" s="12" t="str">
        <f>データ!CA6</f>
        <v>【97.81】</v>
      </c>
      <c r="J86" s="12" t="str">
        <f>データ!CL6</f>
        <v>【138.75】</v>
      </c>
      <c r="K86" s="12" t="str">
        <f>データ!CW6</f>
        <v>【58.94】</v>
      </c>
      <c r="L86" s="12" t="str">
        <f>データ!DH6</f>
        <v>【95.91】</v>
      </c>
      <c r="M86" s="12" t="s">
        <v>44</v>
      </c>
      <c r="N86" s="12" t="s">
        <v>44</v>
      </c>
      <c r="O86" s="12" t="str">
        <f>データ!EO6</f>
        <v>【0.22】</v>
      </c>
    </row>
  </sheetData>
  <sheetProtection algorithmName="SHA-512" hashValue="XhGZg0TtbUp65y4zpBx9sI8pFSSwTXCHeWjCwyMDX8e9zJPiMc9hKuoZGedl+Q3RSBv9gLsbE2HPKLHa4xVm9Q==" saltValue="kSIEwjg7svb86hgmd32+W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 x14ac:dyDescent="0.2"/>
  <cols>
    <col min="2" max="144" width="11.90625" customWidth="1"/>
  </cols>
  <sheetData>
    <row r="1" spans="1:145" x14ac:dyDescent="0.2">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47</v>
      </c>
      <c r="B3" s="15" t="s">
        <v>48</v>
      </c>
      <c r="C3" s="15" t="s">
        <v>49</v>
      </c>
      <c r="D3" s="15" t="s">
        <v>50</v>
      </c>
      <c r="E3" s="15" t="s">
        <v>51</v>
      </c>
      <c r="F3" s="15" t="s">
        <v>52</v>
      </c>
      <c r="G3" s="15" t="s">
        <v>53</v>
      </c>
      <c r="H3" s="72" t="s">
        <v>54</v>
      </c>
      <c r="I3" s="73"/>
      <c r="J3" s="73"/>
      <c r="K3" s="73"/>
      <c r="L3" s="73"/>
      <c r="M3" s="73"/>
      <c r="N3" s="73"/>
      <c r="O3" s="73"/>
      <c r="P3" s="73"/>
      <c r="Q3" s="73"/>
      <c r="R3" s="73"/>
      <c r="S3" s="73"/>
      <c r="T3" s="73"/>
      <c r="U3" s="73"/>
      <c r="V3" s="73"/>
      <c r="W3" s="73"/>
      <c r="X3" s="74"/>
      <c r="Y3" s="78" t="s">
        <v>55</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56</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2">
      <c r="A4" s="14" t="s">
        <v>57</v>
      </c>
      <c r="B4" s="16"/>
      <c r="C4" s="16"/>
      <c r="D4" s="16"/>
      <c r="E4" s="16"/>
      <c r="F4" s="16"/>
      <c r="G4" s="16"/>
      <c r="H4" s="75"/>
      <c r="I4" s="76"/>
      <c r="J4" s="76"/>
      <c r="K4" s="76"/>
      <c r="L4" s="76"/>
      <c r="M4" s="76"/>
      <c r="N4" s="76"/>
      <c r="O4" s="76"/>
      <c r="P4" s="76"/>
      <c r="Q4" s="76"/>
      <c r="R4" s="76"/>
      <c r="S4" s="76"/>
      <c r="T4" s="76"/>
      <c r="U4" s="76"/>
      <c r="V4" s="76"/>
      <c r="W4" s="76"/>
      <c r="X4" s="77"/>
      <c r="Y4" s="71" t="s">
        <v>58</v>
      </c>
      <c r="Z4" s="71"/>
      <c r="AA4" s="71"/>
      <c r="AB4" s="71"/>
      <c r="AC4" s="71"/>
      <c r="AD4" s="71"/>
      <c r="AE4" s="71"/>
      <c r="AF4" s="71"/>
      <c r="AG4" s="71"/>
      <c r="AH4" s="71"/>
      <c r="AI4" s="71"/>
      <c r="AJ4" s="71" t="s">
        <v>59</v>
      </c>
      <c r="AK4" s="71"/>
      <c r="AL4" s="71"/>
      <c r="AM4" s="71"/>
      <c r="AN4" s="71"/>
      <c r="AO4" s="71"/>
      <c r="AP4" s="71"/>
      <c r="AQ4" s="71"/>
      <c r="AR4" s="71"/>
      <c r="AS4" s="71"/>
      <c r="AT4" s="71"/>
      <c r="AU4" s="71" t="s">
        <v>60</v>
      </c>
      <c r="AV4" s="71"/>
      <c r="AW4" s="71"/>
      <c r="AX4" s="71"/>
      <c r="AY4" s="71"/>
      <c r="AZ4" s="71"/>
      <c r="BA4" s="71"/>
      <c r="BB4" s="71"/>
      <c r="BC4" s="71"/>
      <c r="BD4" s="71"/>
      <c r="BE4" s="71"/>
      <c r="BF4" s="71" t="s">
        <v>61</v>
      </c>
      <c r="BG4" s="71"/>
      <c r="BH4" s="71"/>
      <c r="BI4" s="71"/>
      <c r="BJ4" s="71"/>
      <c r="BK4" s="71"/>
      <c r="BL4" s="71"/>
      <c r="BM4" s="71"/>
      <c r="BN4" s="71"/>
      <c r="BO4" s="71"/>
      <c r="BP4" s="71"/>
      <c r="BQ4" s="71" t="s">
        <v>62</v>
      </c>
      <c r="BR4" s="71"/>
      <c r="BS4" s="71"/>
      <c r="BT4" s="71"/>
      <c r="BU4" s="71"/>
      <c r="BV4" s="71"/>
      <c r="BW4" s="71"/>
      <c r="BX4" s="71"/>
      <c r="BY4" s="71"/>
      <c r="BZ4" s="71"/>
      <c r="CA4" s="71"/>
      <c r="CB4" s="71" t="s">
        <v>63</v>
      </c>
      <c r="CC4" s="71"/>
      <c r="CD4" s="71"/>
      <c r="CE4" s="71"/>
      <c r="CF4" s="71"/>
      <c r="CG4" s="71"/>
      <c r="CH4" s="71"/>
      <c r="CI4" s="71"/>
      <c r="CJ4" s="71"/>
      <c r="CK4" s="71"/>
      <c r="CL4" s="71"/>
      <c r="CM4" s="71" t="s">
        <v>64</v>
      </c>
      <c r="CN4" s="71"/>
      <c r="CO4" s="71"/>
      <c r="CP4" s="71"/>
      <c r="CQ4" s="71"/>
      <c r="CR4" s="71"/>
      <c r="CS4" s="71"/>
      <c r="CT4" s="71"/>
      <c r="CU4" s="71"/>
      <c r="CV4" s="71"/>
      <c r="CW4" s="71"/>
      <c r="CX4" s="71" t="s">
        <v>65</v>
      </c>
      <c r="CY4" s="71"/>
      <c r="CZ4" s="71"/>
      <c r="DA4" s="71"/>
      <c r="DB4" s="71"/>
      <c r="DC4" s="71"/>
      <c r="DD4" s="71"/>
      <c r="DE4" s="71"/>
      <c r="DF4" s="71"/>
      <c r="DG4" s="71"/>
      <c r="DH4" s="71"/>
      <c r="DI4" s="71" t="s">
        <v>66</v>
      </c>
      <c r="DJ4" s="71"/>
      <c r="DK4" s="71"/>
      <c r="DL4" s="71"/>
      <c r="DM4" s="71"/>
      <c r="DN4" s="71"/>
      <c r="DO4" s="71"/>
      <c r="DP4" s="71"/>
      <c r="DQ4" s="71"/>
      <c r="DR4" s="71"/>
      <c r="DS4" s="71"/>
      <c r="DT4" s="71" t="s">
        <v>67</v>
      </c>
      <c r="DU4" s="71"/>
      <c r="DV4" s="71"/>
      <c r="DW4" s="71"/>
      <c r="DX4" s="71"/>
      <c r="DY4" s="71"/>
      <c r="DZ4" s="71"/>
      <c r="EA4" s="71"/>
      <c r="EB4" s="71"/>
      <c r="EC4" s="71"/>
      <c r="ED4" s="71"/>
      <c r="EE4" s="71" t="s">
        <v>68</v>
      </c>
      <c r="EF4" s="71"/>
      <c r="EG4" s="71"/>
      <c r="EH4" s="71"/>
      <c r="EI4" s="71"/>
      <c r="EJ4" s="71"/>
      <c r="EK4" s="71"/>
      <c r="EL4" s="71"/>
      <c r="EM4" s="71"/>
      <c r="EN4" s="71"/>
      <c r="EO4" s="71"/>
    </row>
    <row r="5" spans="1:145" x14ac:dyDescent="0.2">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2">
      <c r="A6" s="14" t="s">
        <v>97</v>
      </c>
      <c r="B6" s="19">
        <f>B7</f>
        <v>2023</v>
      </c>
      <c r="C6" s="19">
        <f t="shared" ref="C6:X6" si="3">C7</f>
        <v>93459</v>
      </c>
      <c r="D6" s="19">
        <f t="shared" si="3"/>
        <v>47</v>
      </c>
      <c r="E6" s="19">
        <f t="shared" si="3"/>
        <v>17</v>
      </c>
      <c r="F6" s="19">
        <f t="shared" si="3"/>
        <v>1</v>
      </c>
      <c r="G6" s="19">
        <f t="shared" si="3"/>
        <v>0</v>
      </c>
      <c r="H6" s="19" t="str">
        <f t="shared" si="3"/>
        <v>栃木県　芳賀町</v>
      </c>
      <c r="I6" s="19" t="str">
        <f t="shared" si="3"/>
        <v>法非適用</v>
      </c>
      <c r="J6" s="19" t="str">
        <f t="shared" si="3"/>
        <v>下水道事業</v>
      </c>
      <c r="K6" s="19" t="str">
        <f t="shared" si="3"/>
        <v>公共下水道</v>
      </c>
      <c r="L6" s="19" t="str">
        <f t="shared" si="3"/>
        <v>Cc2</v>
      </c>
      <c r="M6" s="19" t="str">
        <f t="shared" si="3"/>
        <v>非設置</v>
      </c>
      <c r="N6" s="20" t="str">
        <f t="shared" si="3"/>
        <v>-</v>
      </c>
      <c r="O6" s="20" t="str">
        <f t="shared" si="3"/>
        <v>該当数値なし</v>
      </c>
      <c r="P6" s="20">
        <f t="shared" si="3"/>
        <v>25.87</v>
      </c>
      <c r="Q6" s="20">
        <f t="shared" si="3"/>
        <v>77.38</v>
      </c>
      <c r="R6" s="20">
        <f t="shared" si="3"/>
        <v>2828</v>
      </c>
      <c r="S6" s="20">
        <f t="shared" si="3"/>
        <v>15505</v>
      </c>
      <c r="T6" s="20">
        <f t="shared" si="3"/>
        <v>70.16</v>
      </c>
      <c r="U6" s="20">
        <f t="shared" si="3"/>
        <v>220.99</v>
      </c>
      <c r="V6" s="20">
        <f t="shared" si="3"/>
        <v>3984</v>
      </c>
      <c r="W6" s="20">
        <f t="shared" si="3"/>
        <v>1.1200000000000001</v>
      </c>
      <c r="X6" s="20">
        <f t="shared" si="3"/>
        <v>3557.14</v>
      </c>
      <c r="Y6" s="21">
        <f>IF(Y7="",NA(),Y7)</f>
        <v>95.2</v>
      </c>
      <c r="Z6" s="21">
        <f t="shared" ref="Z6:AH6" si="4">IF(Z7="",NA(),Z7)</f>
        <v>102.35</v>
      </c>
      <c r="AA6" s="21">
        <f t="shared" si="4"/>
        <v>103.34</v>
      </c>
      <c r="AB6" s="21">
        <f t="shared" si="4"/>
        <v>95.71</v>
      </c>
      <c r="AC6" s="21">
        <f t="shared" si="4"/>
        <v>181.44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1001.3</v>
      </c>
      <c r="BL6" s="21">
        <f t="shared" si="7"/>
        <v>1050.51</v>
      </c>
      <c r="BM6" s="21">
        <f t="shared" si="7"/>
        <v>1102.01</v>
      </c>
      <c r="BN6" s="21">
        <f t="shared" si="7"/>
        <v>987.36</v>
      </c>
      <c r="BO6" s="21">
        <f t="shared" si="7"/>
        <v>1042.77</v>
      </c>
      <c r="BP6" s="20" t="str">
        <f>IF(BP7="","",IF(BP7="-","【-】","【"&amp;SUBSTITUTE(TEXT(BP7,"#,##0.00"),"-","△")&amp;"】"))</f>
        <v>【630.82】</v>
      </c>
      <c r="BQ6" s="21">
        <f>IF(BQ7="",NA(),BQ7)</f>
        <v>78.27</v>
      </c>
      <c r="BR6" s="21">
        <f t="shared" ref="BR6:BZ6" si="8">IF(BR7="",NA(),BR7)</f>
        <v>91.81</v>
      </c>
      <c r="BS6" s="21">
        <f t="shared" si="8"/>
        <v>100</v>
      </c>
      <c r="BT6" s="21">
        <f t="shared" si="8"/>
        <v>83.83</v>
      </c>
      <c r="BU6" s="21">
        <f t="shared" si="8"/>
        <v>93.13</v>
      </c>
      <c r="BV6" s="21">
        <f t="shared" si="8"/>
        <v>81.88</v>
      </c>
      <c r="BW6" s="21">
        <f t="shared" si="8"/>
        <v>82.65</v>
      </c>
      <c r="BX6" s="21">
        <f t="shared" si="8"/>
        <v>82.55</v>
      </c>
      <c r="BY6" s="21">
        <f t="shared" si="8"/>
        <v>83.55</v>
      </c>
      <c r="BZ6" s="21">
        <f t="shared" si="8"/>
        <v>84.48</v>
      </c>
      <c r="CA6" s="20" t="str">
        <f>IF(CA7="","",IF(CA7="-","【-】","【"&amp;SUBSTITUTE(TEXT(CA7,"#,##0.00"),"-","△")&amp;"】"))</f>
        <v>【97.81】</v>
      </c>
      <c r="CB6" s="21">
        <f>IF(CB7="",NA(),CB7)</f>
        <v>199.69</v>
      </c>
      <c r="CC6" s="21">
        <f t="shared" ref="CC6:CK6" si="9">IF(CC7="",NA(),CC7)</f>
        <v>173.66</v>
      </c>
      <c r="CD6" s="21">
        <f t="shared" si="9"/>
        <v>158.55000000000001</v>
      </c>
      <c r="CE6" s="21">
        <f t="shared" si="9"/>
        <v>190.11</v>
      </c>
      <c r="CF6" s="21">
        <f t="shared" si="9"/>
        <v>156.61000000000001</v>
      </c>
      <c r="CG6" s="21">
        <f t="shared" si="9"/>
        <v>187.55</v>
      </c>
      <c r="CH6" s="21">
        <f t="shared" si="9"/>
        <v>186.3</v>
      </c>
      <c r="CI6" s="21">
        <f t="shared" si="9"/>
        <v>188.38</v>
      </c>
      <c r="CJ6" s="21">
        <f t="shared" si="9"/>
        <v>185.98</v>
      </c>
      <c r="CK6" s="21">
        <f t="shared" si="9"/>
        <v>187.11</v>
      </c>
      <c r="CL6" s="20" t="str">
        <f>IF(CL7="","",IF(CL7="-","【-】","【"&amp;SUBSTITUTE(TEXT(CL7,"#,##0.00"),"-","△")&amp;"】"))</f>
        <v>【138.75】</v>
      </c>
      <c r="CM6" s="21">
        <f>IF(CM7="",NA(),CM7)</f>
        <v>50.21</v>
      </c>
      <c r="CN6" s="21">
        <f t="shared" ref="CN6:CV6" si="10">IF(CN7="",NA(),CN7)</f>
        <v>60.36</v>
      </c>
      <c r="CO6" s="21">
        <f t="shared" si="10"/>
        <v>64.86</v>
      </c>
      <c r="CP6" s="21">
        <f t="shared" si="10"/>
        <v>59.5</v>
      </c>
      <c r="CQ6" s="21">
        <f t="shared" si="10"/>
        <v>71.5</v>
      </c>
      <c r="CR6" s="21">
        <f t="shared" si="10"/>
        <v>50.94</v>
      </c>
      <c r="CS6" s="21">
        <f t="shared" si="10"/>
        <v>50.53</v>
      </c>
      <c r="CT6" s="21">
        <f t="shared" si="10"/>
        <v>51.42</v>
      </c>
      <c r="CU6" s="21">
        <f t="shared" si="10"/>
        <v>48.95</v>
      </c>
      <c r="CV6" s="21">
        <f t="shared" si="10"/>
        <v>49.28</v>
      </c>
      <c r="CW6" s="20" t="str">
        <f>IF(CW7="","",IF(CW7="-","【-】","【"&amp;SUBSTITUTE(TEXT(CW7,"#,##0.00"),"-","△")&amp;"】"))</f>
        <v>【58.94】</v>
      </c>
      <c r="CX6" s="21">
        <f>IF(CX7="",NA(),CX7)</f>
        <v>71.97</v>
      </c>
      <c r="CY6" s="21">
        <f t="shared" ref="CY6:DG6" si="11">IF(CY7="",NA(),CY7)</f>
        <v>72.86</v>
      </c>
      <c r="CZ6" s="21">
        <f t="shared" si="11"/>
        <v>75.58</v>
      </c>
      <c r="DA6" s="21">
        <f t="shared" si="11"/>
        <v>75.599999999999994</v>
      </c>
      <c r="DB6" s="21">
        <f t="shared" si="11"/>
        <v>73.569999999999993</v>
      </c>
      <c r="DC6" s="21">
        <f t="shared" si="11"/>
        <v>82.55</v>
      </c>
      <c r="DD6" s="21">
        <f t="shared" si="11"/>
        <v>82.08</v>
      </c>
      <c r="DE6" s="21">
        <f t="shared" si="11"/>
        <v>81.34</v>
      </c>
      <c r="DF6" s="21">
        <f t="shared" si="11"/>
        <v>81.14</v>
      </c>
      <c r="DG6" s="21">
        <f t="shared" si="11"/>
        <v>79.7</v>
      </c>
      <c r="DH6" s="20" t="str">
        <f>IF(DH7="","",IF(DH7="-","【-】","【"&amp;SUBSTITUTE(TEXT(DH7,"#,##0.00"),"-","△")&amp;"】"))</f>
        <v>【95.91】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1">
        <f t="shared" si="14"/>
        <v>4.8099999999999996</v>
      </c>
      <c r="EJ6" s="21">
        <f t="shared" si="14"/>
        <v>0.15</v>
      </c>
      <c r="EK6" s="21">
        <f t="shared" si="14"/>
        <v>1.65</v>
      </c>
      <c r="EL6" s="21">
        <f t="shared" si="14"/>
        <v>0.14000000000000001</v>
      </c>
      <c r="EM6" s="21">
        <f t="shared" si="14"/>
        <v>0.08</v>
      </c>
      <c r="EN6" s="21">
        <f t="shared" si="14"/>
        <v>0.57999999999999996</v>
      </c>
      <c r="EO6" s="20" t="str">
        <f>IF(EO7="","",IF(EO7="-","【-】","【"&amp;SUBSTITUTE(TEXT(EO7,"#,##0.00"),"-","△")&amp;"】"))</f>
        <v>【0.22】</v>
      </c>
    </row>
    <row r="7" spans="1:145" s="22" customFormat="1" x14ac:dyDescent="0.2">
      <c r="A7" s="14"/>
      <c r="B7" s="23">
        <v>2023</v>
      </c>
      <c r="C7" s="23">
        <v>93459</v>
      </c>
      <c r="D7" s="23">
        <v>47</v>
      </c>
      <c r="E7" s="23">
        <v>17</v>
      </c>
      <c r="F7" s="23">
        <v>1</v>
      </c>
      <c r="G7" s="23">
        <v>0</v>
      </c>
      <c r="H7" s="23" t="s">
        <v>98</v>
      </c>
      <c r="I7" s="23" t="s">
        <v>99</v>
      </c>
      <c r="J7" s="23" t="s">
        <v>100</v>
      </c>
      <c r="K7" s="23" t="s">
        <v>101</v>
      </c>
      <c r="L7" s="23" t="s">
        <v>102</v>
      </c>
      <c r="M7" s="23" t="s">
        <v>103</v>
      </c>
      <c r="N7" s="24" t="s">
        <v>104</v>
      </c>
      <c r="O7" s="24" t="s">
        <v>105</v>
      </c>
      <c r="P7" s="24">
        <v>25.87</v>
      </c>
      <c r="Q7" s="24">
        <v>77.38</v>
      </c>
      <c r="R7" s="24">
        <v>2828</v>
      </c>
      <c r="S7" s="24">
        <v>15505</v>
      </c>
      <c r="T7" s="24">
        <v>70.16</v>
      </c>
      <c r="U7" s="24">
        <v>220.99</v>
      </c>
      <c r="V7" s="24">
        <v>3984</v>
      </c>
      <c r="W7" s="24">
        <v>1.1200000000000001</v>
      </c>
      <c r="X7" s="24">
        <v>3557.14</v>
      </c>
      <c r="Y7" s="24">
        <v>95.2</v>
      </c>
      <c r="Z7" s="24">
        <v>102.35</v>
      </c>
      <c r="AA7" s="24">
        <v>103.34</v>
      </c>
      <c r="AB7" s="24">
        <v>95.71</v>
      </c>
      <c r="AC7" s="24">
        <v>181.44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1001.3</v>
      </c>
      <c r="BL7" s="24">
        <v>1050.51</v>
      </c>
      <c r="BM7" s="24">
        <v>1102.01</v>
      </c>
      <c r="BN7" s="24">
        <v>987.36</v>
      </c>
      <c r="BO7" s="24">
        <v>1042.77</v>
      </c>
      <c r="BP7" s="24">
        <v>630.82000000000005</v>
      </c>
      <c r="BQ7" s="24">
        <v>78.27</v>
      </c>
      <c r="BR7" s="24">
        <v>91.81</v>
      </c>
      <c r="BS7" s="24">
        <v>100</v>
      </c>
      <c r="BT7" s="24">
        <v>83.83</v>
      </c>
      <c r="BU7" s="24">
        <v>93.13</v>
      </c>
      <c r="BV7" s="24">
        <v>81.88</v>
      </c>
      <c r="BW7" s="24">
        <v>82.65</v>
      </c>
      <c r="BX7" s="24">
        <v>82.55</v>
      </c>
      <c r="BY7" s="24">
        <v>83.55</v>
      </c>
      <c r="BZ7" s="24">
        <v>84.48</v>
      </c>
      <c r="CA7" s="24">
        <v>97.81</v>
      </c>
      <c r="CB7" s="24">
        <v>199.69</v>
      </c>
      <c r="CC7" s="24">
        <v>173.66</v>
      </c>
      <c r="CD7" s="24">
        <v>158.55000000000001</v>
      </c>
      <c r="CE7" s="24">
        <v>190.11</v>
      </c>
      <c r="CF7" s="24">
        <v>156.61000000000001</v>
      </c>
      <c r="CG7" s="24">
        <v>187.55</v>
      </c>
      <c r="CH7" s="24">
        <v>186.3</v>
      </c>
      <c r="CI7" s="24">
        <v>188.38</v>
      </c>
      <c r="CJ7" s="24">
        <v>185.98</v>
      </c>
      <c r="CK7" s="24">
        <v>187.11</v>
      </c>
      <c r="CL7" s="24">
        <v>138.75</v>
      </c>
      <c r="CM7" s="24">
        <v>50.21</v>
      </c>
      <c r="CN7" s="24">
        <v>60.36</v>
      </c>
      <c r="CO7" s="24">
        <v>64.86</v>
      </c>
      <c r="CP7" s="24">
        <v>59.5</v>
      </c>
      <c r="CQ7" s="24">
        <v>71.5</v>
      </c>
      <c r="CR7" s="24">
        <v>50.94</v>
      </c>
      <c r="CS7" s="24">
        <v>50.53</v>
      </c>
      <c r="CT7" s="24">
        <v>51.42</v>
      </c>
      <c r="CU7" s="24">
        <v>48.95</v>
      </c>
      <c r="CV7" s="24">
        <v>49.28</v>
      </c>
      <c r="CW7" s="24">
        <v>58.94</v>
      </c>
      <c r="CX7" s="24">
        <v>71.97</v>
      </c>
      <c r="CY7" s="24">
        <v>72.86</v>
      </c>
      <c r="CZ7" s="24">
        <v>75.58</v>
      </c>
      <c r="DA7" s="24">
        <v>75.599999999999994</v>
      </c>
      <c r="DB7" s="24">
        <v>73.569999999999993</v>
      </c>
      <c r="DC7" s="24">
        <v>82.55</v>
      </c>
      <c r="DD7" s="24">
        <v>82.08</v>
      </c>
      <c r="DE7" s="24">
        <v>81.34</v>
      </c>
      <c r="DF7" s="24">
        <v>81.14</v>
      </c>
      <c r="DG7" s="24">
        <v>79.7</v>
      </c>
      <c r="DH7" s="24">
        <v>95.91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4.8099999999999996</v>
      </c>
      <c r="EJ7" s="24">
        <v>0.15</v>
      </c>
      <c r="EK7" s="24">
        <v>1.65</v>
      </c>
      <c r="EL7" s="24">
        <v>0.14000000000000001</v>
      </c>
      <c r="EM7" s="24">
        <v>0.08</v>
      </c>
      <c r="EN7" s="24">
        <v>0.57999999999999996</v>
      </c>
      <c r="EO7" s="24">
        <v>0.22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48</v>
      </c>
      <c r="B10" s="27">
        <f>DATEVALUE($B7-B11&amp;"/1/"&amp;B12)</f>
        <v>36892</v>
      </c>
      <c r="C10" s="27">
        <f t="shared" ref="C10:F10" si="15">DATEVALUE($B7-C11&amp;"/1/"&amp;C12)</f>
        <v>37257</v>
      </c>
      <c r="D10" s="27">
        <f t="shared" si="15"/>
        <v>37623</v>
      </c>
      <c r="E10" s="27">
        <f t="shared" si="15"/>
        <v>37989</v>
      </c>
      <c r="F10" s="27">
        <f t="shared" si="15"/>
        <v>38356</v>
      </c>
    </row>
    <row r="11" spans="1:145" x14ac:dyDescent="0.2">
      <c r="B11">
        <v>22</v>
      </c>
      <c r="C11">
        <v>21</v>
      </c>
      <c r="D11">
        <v>20</v>
      </c>
      <c r="E11">
        <v>19</v>
      </c>
      <c r="F11">
        <v>18</v>
      </c>
      <c r="G11" t="s">
        <v>111</v>
      </c>
    </row>
    <row r="12" spans="1:145" x14ac:dyDescent="0.2">
      <c r="B12">
        <v>1</v>
      </c>
      <c r="C12">
        <v>1</v>
      </c>
      <c r="D12">
        <v>2</v>
      </c>
      <c r="E12">
        <v>3</v>
      </c>
      <c r="F12">
        <v>4</v>
      </c>
      <c r="G12" t="s">
        <v>112</v>
      </c>
    </row>
    <row r="13" spans="1:145" x14ac:dyDescent="0.2">
      <c r="B13" t="s">
        <v>113</v>
      </c>
      <c r="C13" t="s">
        <v>114</v>
      </c>
      <c r="D13" t="s">
        <v>114</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中野　友寛</cp:lastModifiedBy>
  <dcterms:created xsi:type="dcterms:W3CDTF">2025-01-24T07:28:07Z</dcterms:created>
  <dcterms:modified xsi:type="dcterms:W3CDTF">2025-02-28T11:19:00Z</dcterms:modified>
  <cp:category/>
</cp:coreProperties>
</file>