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Wifs101\市町村課\05財政担当\R4（2022）\④公営企業\02 公営企業決算統計\16 公営企業に係る経営比較分析表（令和３年度決算）の分析等について\07 県HP公開\６下水（農集）\"/>
    </mc:Choice>
  </mc:AlternateContent>
  <xr:revisionPtr revIDLastSave="0" documentId="13_ncr:1_{6BDD835E-A5C0-4344-8F22-2EC5B4C77272}" xr6:coauthVersionLast="47" xr6:coauthVersionMax="47" xr10:uidLastSave="{00000000-0000-0000-0000-000000000000}"/>
  <workbookProtection workbookAlgorithmName="SHA-512" workbookHashValue="rnLjvrF+ABUSy26cGUJkJQxpeNdkL455cVBJIRHSH6QJ5F4V4kqG8arMQcVF/mY+PhxiD8bEi3pO1Ikz0p3aiw==" workbookSaltValue="XK5HeE3j0MJBAgu6IJ8uiQ==" workbookSpinCount="100000" lockStructure="1"/>
  <bookViews>
    <workbookView xWindow="2868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I86" i="4"/>
  <c r="H86" i="4"/>
  <c r="E86" i="4"/>
  <c r="AT10" i="4"/>
  <c r="AD10" i="4"/>
  <c r="I10" i="4"/>
  <c r="B10" i="4"/>
  <c r="BB8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<sst xmlns="http://schemas.openxmlformats.org/spreadsheetml/2006/main" count="236" uniqueCount="120">
  <si>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</si>
  <si>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</si>
  <si>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</si>
  <si>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</si>
  <si>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</si>
  <si>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</si>
  <si>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</si>
  <si>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</si>
  <si>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</si>
  <si>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</si>
  <si>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</si>
  <si>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</si>
  <si>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</si>
  <si>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</si>
  <si>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</si>
  <si>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</si>
  <si>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</si>
  <si>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</si>
  <si>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</si>
  <si>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</si>
  <si>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</si>
  <si>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</si>
  <si>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</si>
  <si>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</si>
  <si>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</si>
  <si>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</si>
  <si>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</si>
  <si>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</si>
  <si>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</si>
  <si>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</si>
  <si>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</si>
  <si>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</si>
  <si>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</si>
  <si>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</si>
  <si>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</si>
  <si>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</si>
  <si>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</si>
  <si>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</si>
  <si>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</si>
  <si>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</si>
  <si>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</si>
  <si>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</si>
  <si>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</si>
  <si>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</si>
  <si>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</si>
  <si>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</si>
  <si>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</si>
  <si>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</si>
  <si>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</si>
  <si>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</si>
  <si>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</si>
  <si>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</si>
  <si>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</si>
  <si>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</si>
  <si>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</si>
  <si>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</si>
  <si>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</si>
  <si>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</si>
  <si>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</si>
  <si>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</si>
  <si>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</si>
  <si>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</si>
  <si>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</si>
  <si>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</si>
  <si>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</si>
  <si>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</si>
  <si>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</si>
  <si>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</si>
  <si>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</si>
  <si>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</si>
  <si>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</si>
  <si>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</si>
  <si>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</si>
  <si>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</si>
  <si>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</si>
  <si>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</si>
  <si>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</si>
  <si>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</si>
  <si>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</si>
  <si>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</si>
  <si>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</si>
  <si>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</si>
  <si>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</si>
  <si>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</si>
  <si>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</si>
  <si>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</si>
  <si>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</si>
  <si>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</si>
  <si>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</si>
  <si>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</si>
  <si>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</si>
  <si>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</si>
  <si>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</si>
  <si>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</si>
  <si>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</si>
  <si>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</si>
  <si>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</si>
  <si>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</si>
  <si>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芳賀町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</si>
  <si>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</si>
  <si>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</si>
  <si>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</si>
  <si>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</si>
  <si>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</si>
  <si>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</si>
  <si>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</si>
  <si>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</si>
  <si>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</si>
  <si>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</si>
  <si>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</si>
  <si>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</si>
  <si>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</si>
  <si>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</si>
  <si>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</si>
  <si>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</si>
  <si>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</si>
  <si>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</si>
  <si>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稲毛田地区、上給地区、城興寺地区、五行地区は町内８地区の中でも供用開始が早く、使用年数が30年程度となっている。不明水のある箇所については、調査を実施し管渠修繕を進めていく予定である。
　老朽化した管渠については、計画的な更新を検討していく。</t>
    <phoneticPr fontId="4"/>
  </si>
  <si>
    <t>　町内全８地区の整備が完了しており、新規加入等による大幅な増収などは見込めないため、今後は更なる費用削減を検討するとともに、汚水処理に係る費用を賄うためには、適正な使用料を確保すべく、使用料の徴収方法や料金体系の見直しを検討する必要がある。</t>
    <phoneticPr fontId="4"/>
  </si>
  <si>
    <t>　芳賀町の農業集落排水事業は、稲毛田・城興寺・上給・五行・東水沼・社后・八ツ木・下高中部の全８地区で採択されており、全地区において整備は完了している。現在は維持管理が主であり、劣化した施設機器の修繕や交換を計画的に進めている。
　収益的収支比率については、東日本大震災の影響が大きく、震災後しばらくは低い状態が続いていたが、平成29年度は97.32%まで回復している。その後低下傾向にある。
　経費回収率については、平成30年度には79.52%まで回復したものの、老朽化に伴う修繕費の増加により低下傾向にある。
　加入率が高く、全地区整備完了していることから、新規加入による増収は見込めず、人口減少に伴い、使用料収入は今後減少していくことが予想される。一方、施設の老朽化等による修繕の支出は増加が見込まれるため、使用料の見直しなどにより、今後適正な料金収入を検討していく必要がある。</t>
    <rPh sb="188" eb="192">
      <t>テイカケイコウ</t>
    </rPh>
    <rPh sb="225" eb="227">
      <t>カイフク</t>
    </rPh>
    <rPh sb="233" eb="236">
      <t>ロウキュウカ</t>
    </rPh>
    <rPh sb="237" eb="238">
      <t>トモナ</t>
    </rPh>
    <rPh sb="239" eb="242">
      <t>シュウゼンヒ</t>
    </rPh>
    <rPh sb="243" eb="245">
      <t>ゾウカ</t>
    </rPh>
    <rPh sb="248" eb="252">
      <t>テイカケイコウ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</si>
</sst>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47-4F6D-AC3B-604347BD7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477880"/>
        <c:axId val="3917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0.04</c:v>
                </c:pt>
                <c:pt idx="2">
                  <c:v>0.02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47-4F6D-AC3B-604347BD7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477880"/>
        <c:axId val="391730592"/>
      </c:lineChart>
      <c:dateAx>
        <c:axId val="394477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1730592"/>
        <c:crosses val="autoZero"/>
        <c:auto val="1"/>
        <c:lblOffset val="100"/>
        <c:baseTimeUnit val="years"/>
      </c:dateAx>
      <c:valAx>
        <c:axId val="3917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447788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105.96</c:v>
                </c:pt>
                <c:pt idx="1">
                  <c:v>105.96</c:v>
                </c:pt>
                <c:pt idx="2">
                  <c:v>105.96</c:v>
                </c:pt>
                <c:pt idx="3">
                  <c:v>105.96</c:v>
                </c:pt>
                <c:pt idx="4">
                  <c:v>105.96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0-4175-9C9F-0176B9D36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840816"/>
        <c:axId val="433845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56.72</c:v>
                </c:pt>
                <c:pt idx="2">
                  <c:v>54.06</c:v>
                </c:pt>
                <c:pt idx="3">
                  <c:v>55.26</c:v>
                </c:pt>
                <c:pt idx="4">
                  <c:v>54.54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0-4175-9C9F-0176B9D36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40816"/>
        <c:axId val="433845128"/>
      </c:lineChart>
      <c:dateAx>
        <c:axId val="4338408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3845128"/>
        <c:crosses val="autoZero"/>
        <c:auto val="1"/>
        <c:lblOffset val="100"/>
        <c:baseTimeUnit val="years"/>
      </c:dateAx>
      <c:valAx>
        <c:axId val="433845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84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97.83</c:v>
                </c:pt>
                <c:pt idx="1">
                  <c:v>69.78</c:v>
                </c:pt>
                <c:pt idx="2">
                  <c:v>98</c:v>
                </c:pt>
                <c:pt idx="3">
                  <c:v>98.3</c:v>
                </c:pt>
                <c:pt idx="4">
                  <c:v>98.16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E1-4272-80C9-F0FD9AEED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847480"/>
        <c:axId val="43384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90.04</c:v>
                </c:pt>
                <c:pt idx="2">
                  <c:v>90.11</c:v>
                </c:pt>
                <c:pt idx="3">
                  <c:v>90.52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1-4272-80C9-F0FD9AEED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47480"/>
        <c:axId val="433849440"/>
      </c:lineChart>
      <c:dateAx>
        <c:axId val="433847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3849440"/>
        <c:crosses val="autoZero"/>
        <c:auto val="1"/>
        <c:lblOffset val="100"/>
        <c:baseTimeUnit val="years"/>
      </c:dateAx>
      <c:valAx>
        <c:axId val="43384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847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97.32</c:v>
                </c:pt>
                <c:pt idx="1">
                  <c:v>94.3</c:v>
                </c:pt>
                <c:pt idx="2">
                  <c:v>93.3</c:v>
                </c:pt>
                <c:pt idx="3">
                  <c:v>92.4</c:v>
                </c:pt>
                <c:pt idx="4">
                  <c:v>91.36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4-450C-99A1-1AC134C05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775864"/>
        <c:axId val="392506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D4-450C-99A1-1AC134C05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775864"/>
        <c:axId val="392506424"/>
      </c:lineChart>
      <c:dateAx>
        <c:axId val="3367758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2506424"/>
        <c:crosses val="autoZero"/>
        <c:auto val="1"/>
        <c:lblOffset val="100"/>
        <c:baseTimeUnit val="years"/>
      </c:dateAx>
      <c:valAx>
        <c:axId val="392506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775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8-4A84-87FF-7EFDA1FC3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02112"/>
        <c:axId val="392507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8-4A84-87FF-7EFDA1FC3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502112"/>
        <c:axId val="392507208"/>
      </c:lineChart>
      <c:dateAx>
        <c:axId val="392502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2507208"/>
        <c:crosses val="autoZero"/>
        <c:auto val="1"/>
        <c:lblOffset val="100"/>
        <c:baseTimeUnit val="years"/>
      </c:dateAx>
      <c:valAx>
        <c:axId val="392507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502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6-4C57-9D97-715A362F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06032"/>
        <c:axId val="392505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6-4C57-9D97-715A362F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506032"/>
        <c:axId val="392505640"/>
      </c:lineChart>
      <c:dateAx>
        <c:axId val="392506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2505640"/>
        <c:crosses val="autoZero"/>
        <c:auto val="1"/>
        <c:lblOffset val="100"/>
        <c:baseTimeUnit val="years"/>
      </c:dateAx>
      <c:valAx>
        <c:axId val="392505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50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0-4E46-A58B-4EC59CC4C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00936"/>
        <c:axId val="392502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70-4E46-A58B-4EC59CC4C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500936"/>
        <c:axId val="392502504"/>
      </c:lineChart>
      <c:dateAx>
        <c:axId val="392500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2502504"/>
        <c:crosses val="autoZero"/>
        <c:auto val="1"/>
        <c:lblOffset val="100"/>
        <c:baseTimeUnit val="years"/>
      </c:dateAx>
      <c:valAx>
        <c:axId val="392502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500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4-4C72-90F6-939ED4FF8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02896"/>
        <c:axId val="392503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74-4C72-90F6-939ED4FF8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502896"/>
        <c:axId val="392503288"/>
      </c:lineChart>
      <c:dateAx>
        <c:axId val="392502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2503288"/>
        <c:crosses val="autoZero"/>
        <c:auto val="1"/>
        <c:lblOffset val="100"/>
        <c:baseTimeUnit val="years"/>
      </c:dateAx>
      <c:valAx>
        <c:axId val="392503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50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1902.74</c:v>
                </c:pt>
                <c:pt idx="3" formatCode="#,##0.00;&quot;△&quot;#,##0.00;&quot;-&quot;">
                  <c:v>1673.34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1-4C7D-829C-206389895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04464"/>
        <c:axId val="433845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654.91999999999996</c:v>
                </c:pt>
                <c:pt idx="2">
                  <c:v>654.71</c:v>
                </c:pt>
                <c:pt idx="3">
                  <c:v>783.8</c:v>
                </c:pt>
                <c:pt idx="4">
                  <c:v>778.81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B1-4C7D-829C-206389895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504464"/>
        <c:axId val="433845520"/>
      </c:lineChart>
      <c:dateAx>
        <c:axId val="3925044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3845520"/>
        <c:crosses val="autoZero"/>
        <c:auto val="1"/>
        <c:lblOffset val="100"/>
        <c:baseTimeUnit val="years"/>
      </c:dateAx>
      <c:valAx>
        <c:axId val="433845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50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71.77</c:v>
                </c:pt>
                <c:pt idx="1">
                  <c:v>79.52</c:v>
                </c:pt>
                <c:pt idx="2">
                  <c:v>66.319999999999993</c:v>
                </c:pt>
                <c:pt idx="3">
                  <c:v>70.42</c:v>
                </c:pt>
                <c:pt idx="4">
                  <c:v>65.05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7-4A4A-95FF-68FA646EB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845912"/>
        <c:axId val="43384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65.39</c:v>
                </c:pt>
                <c:pt idx="2">
                  <c:v>65.37</c:v>
                </c:pt>
                <c:pt idx="3">
                  <c:v>68.11</c:v>
                </c:pt>
                <c:pt idx="4">
                  <c:v>67.23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87-4A4A-95FF-68FA646EB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45912"/>
        <c:axId val="433843952"/>
      </c:lineChart>
      <c:dateAx>
        <c:axId val="4338459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3843952"/>
        <c:crosses val="autoZero"/>
        <c:auto val="1"/>
        <c:lblOffset val="100"/>
        <c:baseTimeUnit val="years"/>
      </c:dateAx>
      <c:valAx>
        <c:axId val="43384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845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152.80000000000001</c:v>
                </c:pt>
                <c:pt idx="1">
                  <c:v>155.47999999999999</c:v>
                </c:pt>
                <c:pt idx="2">
                  <c:v>150</c:v>
                </c:pt>
                <c:pt idx="3">
                  <c:v>153.06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B-4B23-9A35-566E51690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844736"/>
        <c:axId val="43383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230.88</c:v>
                </c:pt>
                <c:pt idx="2">
                  <c:v>228.99</c:v>
                </c:pt>
                <c:pt idx="3">
                  <c:v>222.41</c:v>
                </c:pt>
                <c:pt idx="4">
                  <c:v>228.21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7B-4B23-9A35-566E51690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44736"/>
        <c:axId val="433838464"/>
      </c:lineChart>
      <c:dateAx>
        <c:axId val="433844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33838464"/>
        <c:crosses val="autoZero"/>
        <c:auto val="1"/>
        <c:lblOffset val="100"/>
        <c:baseTimeUnit val="years"/>
      </c:dateAx>
      <c:valAx>
        <c:axId val="433838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84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90" zoomScaleNormal="90" workbookViewId="0">
      <selection activeCell="B2" sqref="B2:BZ4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2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2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68" t="str">
        <f>データ!H6</f>
        <v>栃木県　芳賀町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2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15651</v>
      </c>
      <c r="AM8" s="46"/>
      <c r="AN8" s="46"/>
      <c r="AO8" s="46"/>
      <c r="AP8" s="46"/>
      <c r="AQ8" s="46"/>
      <c r="AR8" s="46"/>
      <c r="AS8" s="46"/>
      <c r="AT8" s="45">
        <f>データ!T6</f>
        <v>70.16</v>
      </c>
      <c r="AU8" s="45"/>
      <c r="AV8" s="45"/>
      <c r="AW8" s="45"/>
      <c r="AX8" s="45"/>
      <c r="AY8" s="45"/>
      <c r="AZ8" s="45"/>
      <c r="BA8" s="45"/>
      <c r="BB8" s="45">
        <f>データ!U6</f>
        <v>223.08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2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19.760000000000002</v>
      </c>
      <c r="Q10" s="45"/>
      <c r="R10" s="45"/>
      <c r="S10" s="45"/>
      <c r="T10" s="45"/>
      <c r="U10" s="45"/>
      <c r="V10" s="45"/>
      <c r="W10" s="45">
        <f>データ!Q6</f>
        <v>98</v>
      </c>
      <c r="X10" s="45"/>
      <c r="Y10" s="45"/>
      <c r="Z10" s="45"/>
      <c r="AA10" s="45"/>
      <c r="AB10" s="45"/>
      <c r="AC10" s="45"/>
      <c r="AD10" s="46">
        <f>データ!R6</f>
        <v>3561</v>
      </c>
      <c r="AE10" s="46"/>
      <c r="AF10" s="46"/>
      <c r="AG10" s="46"/>
      <c r="AH10" s="46"/>
      <c r="AI10" s="46"/>
      <c r="AJ10" s="46"/>
      <c r="AK10" s="2"/>
      <c r="AL10" s="46">
        <f>データ!V6</f>
        <v>3091</v>
      </c>
      <c r="AM10" s="46"/>
      <c r="AN10" s="46"/>
      <c r="AO10" s="46"/>
      <c r="AP10" s="46"/>
      <c r="AQ10" s="46"/>
      <c r="AR10" s="46"/>
      <c r="AS10" s="46"/>
      <c r="AT10" s="45">
        <f>データ!W6</f>
        <v>1.5</v>
      </c>
      <c r="AU10" s="45"/>
      <c r="AV10" s="45"/>
      <c r="AW10" s="45"/>
      <c r="AX10" s="45"/>
      <c r="AY10" s="45"/>
      <c r="AZ10" s="45"/>
      <c r="BA10" s="45"/>
      <c r="BB10" s="45">
        <f>データ!X6</f>
        <v>2060.67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2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119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2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2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2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44</v>
      </c>
      <c r="N86" s="12" t="s">
        <v>44</v>
      </c>
      <c r="O86" s="12" t="str">
        <f>データ!EO6</f>
        <v>【0.03】</v>
      </c>
    </row>
  </sheetData>
  <sheetProtection algorithmName="SHA-512" hashValue="msU6Yw8/QUDlPfZuGBxkkRQut+QgOzTiHTu68bmBGRYdrAMLDAt9qZCjRzxJrQrhxqwI6glZFTErPZukD1lEvQ==" saltValue="uX6xGZLQcIUte+EqioCeh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2021</v>
      </c>
      <c r="C6" s="19">
        <f t="shared" ref="C6:X6" si="3">C7</f>
        <v>93459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栃木県　芳賀町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19.760000000000002</v>
      </c>
      <c r="Q6" s="20">
        <f t="shared" si="3"/>
        <v>98</v>
      </c>
      <c r="R6" s="20">
        <f t="shared" si="3"/>
        <v>3561</v>
      </c>
      <c r="S6" s="20">
        <f t="shared" si="3"/>
        <v>15651</v>
      </c>
      <c r="T6" s="20">
        <f t="shared" si="3"/>
        <v>70.16</v>
      </c>
      <c r="U6" s="20">
        <f t="shared" si="3"/>
        <v>223.08</v>
      </c>
      <c r="V6" s="20">
        <f t="shared" si="3"/>
        <v>3091</v>
      </c>
      <c r="W6" s="20">
        <f t="shared" si="3"/>
        <v>1.5</v>
      </c>
      <c r="X6" s="20">
        <f t="shared" si="3"/>
        <v>2060.67</v>
      </c>
      <c r="Y6" s="21">
        <f>IF(Y7="",NA(),Y7)</f>
        <v>97.32</v>
      </c>
      <c r="Z6" s="21">
        <f t="shared" ref="Z6:AH6" si="4">IF(Z7="",NA(),Z7)</f>
        <v>94.3</v>
      </c>
      <c r="AA6" s="21">
        <f t="shared" si="4"/>
        <v>93.3</v>
      </c>
      <c r="AB6" s="21">
        <f t="shared" si="4"/>
        <v>92.4</v>
      </c>
      <c r="AC6" s="21">
        <f t="shared" si="4"/>
        <v>91.36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1">
        <f t="shared" si="7"/>
        <v>1902.74</v>
      </c>
      <c r="BI6" s="21">
        <f t="shared" si="7"/>
        <v>1673.34</v>
      </c>
      <c r="BJ6" s="20">
        <f t="shared" si="7"/>
        <v>0</v>
      </c>
      <c r="BK6" s="21">
        <f t="shared" si="7"/>
        <v>855.8</v>
      </c>
      <c r="BL6" s="21">
        <f t="shared" si="7"/>
        <v>654.91999999999996</v>
      </c>
      <c r="BM6" s="21">
        <f t="shared" si="7"/>
        <v>654.71</v>
      </c>
      <c r="BN6" s="21">
        <f t="shared" si="7"/>
        <v>783.8</v>
      </c>
      <c r="BO6" s="21">
        <f t="shared" si="7"/>
        <v>778.81</v>
      </c>
      <c r="BP6" s="20" t="str">
        <f>IF(BP7="","",IF(BP7="-","【-】","【"&amp;SUBSTITUTE(TEXT(BP7,"#,##0.00"),"-","△")&amp;"】"))</f>
        <v>【786.37】</v>
      </c>
      <c r="BQ6" s="21">
        <f>IF(BQ7="",NA(),BQ7)</f>
        <v>71.77</v>
      </c>
      <c r="BR6" s="21">
        <f t="shared" ref="BR6:BZ6" si="8">IF(BR7="",NA(),BR7)</f>
        <v>79.52</v>
      </c>
      <c r="BS6" s="21">
        <f t="shared" si="8"/>
        <v>66.319999999999993</v>
      </c>
      <c r="BT6" s="21">
        <f t="shared" si="8"/>
        <v>70.42</v>
      </c>
      <c r="BU6" s="21">
        <f t="shared" si="8"/>
        <v>65.05</v>
      </c>
      <c r="BV6" s="21">
        <f t="shared" si="8"/>
        <v>59.8</v>
      </c>
      <c r="BW6" s="21">
        <f t="shared" si="8"/>
        <v>65.39</v>
      </c>
      <c r="BX6" s="21">
        <f t="shared" si="8"/>
        <v>65.37</v>
      </c>
      <c r="BY6" s="21">
        <f t="shared" si="8"/>
        <v>68.11</v>
      </c>
      <c r="BZ6" s="21">
        <f t="shared" si="8"/>
        <v>67.23</v>
      </c>
      <c r="CA6" s="20" t="str">
        <f>IF(CA7="","",IF(CA7="-","【-】","【"&amp;SUBSTITUTE(TEXT(CA7,"#,##0.00"),"-","△")&amp;"】"))</f>
        <v>【60.65】</v>
      </c>
      <c r="CB6" s="21">
        <f>IF(CB7="",NA(),CB7)</f>
        <v>152.80000000000001</v>
      </c>
      <c r="CC6" s="21">
        <f t="shared" ref="CC6:CK6" si="9">IF(CC7="",NA(),CC7)</f>
        <v>155.47999999999999</v>
      </c>
      <c r="CD6" s="21">
        <f t="shared" si="9"/>
        <v>150</v>
      </c>
      <c r="CE6" s="21">
        <f t="shared" si="9"/>
        <v>153.06</v>
      </c>
      <c r="CF6" s="21">
        <f t="shared" si="9"/>
        <v>150</v>
      </c>
      <c r="CG6" s="21">
        <f t="shared" si="9"/>
        <v>263.76</v>
      </c>
      <c r="CH6" s="21">
        <f t="shared" si="9"/>
        <v>230.88</v>
      </c>
      <c r="CI6" s="21">
        <f t="shared" si="9"/>
        <v>228.99</v>
      </c>
      <c r="CJ6" s="21">
        <f t="shared" si="9"/>
        <v>222.41</v>
      </c>
      <c r="CK6" s="21">
        <f t="shared" si="9"/>
        <v>228.21</v>
      </c>
      <c r="CL6" s="20" t="str">
        <f>IF(CL7="","",IF(CL7="-","【-】","【"&amp;SUBSTITUTE(TEXT(CL7,"#,##0.00"),"-","△")&amp;"】"))</f>
        <v>【256.97】</v>
      </c>
      <c r="CM6" s="21">
        <f>IF(CM7="",NA(),CM7)</f>
        <v>105.96</v>
      </c>
      <c r="CN6" s="21">
        <f t="shared" ref="CN6:CV6" si="10">IF(CN7="",NA(),CN7)</f>
        <v>105.96</v>
      </c>
      <c r="CO6" s="21">
        <f t="shared" si="10"/>
        <v>105.96</v>
      </c>
      <c r="CP6" s="21">
        <f t="shared" si="10"/>
        <v>105.96</v>
      </c>
      <c r="CQ6" s="21">
        <f t="shared" si="10"/>
        <v>105.96</v>
      </c>
      <c r="CR6" s="21">
        <f t="shared" si="10"/>
        <v>51.75</v>
      </c>
      <c r="CS6" s="21">
        <f t="shared" si="10"/>
        <v>56.72</v>
      </c>
      <c r="CT6" s="21">
        <f t="shared" si="10"/>
        <v>54.06</v>
      </c>
      <c r="CU6" s="21">
        <f t="shared" si="10"/>
        <v>55.26</v>
      </c>
      <c r="CV6" s="21">
        <f t="shared" si="10"/>
        <v>54.54</v>
      </c>
      <c r="CW6" s="20" t="str">
        <f>IF(CW7="","",IF(CW7="-","【-】","【"&amp;SUBSTITUTE(TEXT(CW7,"#,##0.00"),"-","△")&amp;"】"))</f>
        <v>【61.14】</v>
      </c>
      <c r="CX6" s="21">
        <f>IF(CX7="",NA(),CX7)</f>
        <v>97.83</v>
      </c>
      <c r="CY6" s="21">
        <f t="shared" ref="CY6:DG6" si="11">IF(CY7="",NA(),CY7)</f>
        <v>69.78</v>
      </c>
      <c r="CZ6" s="21">
        <f t="shared" si="11"/>
        <v>98</v>
      </c>
      <c r="DA6" s="21">
        <f t="shared" si="11"/>
        <v>98.3</v>
      </c>
      <c r="DB6" s="21">
        <f t="shared" si="11"/>
        <v>98.16</v>
      </c>
      <c r="DC6" s="21">
        <f t="shared" si="11"/>
        <v>84.84</v>
      </c>
      <c r="DD6" s="21">
        <f t="shared" si="11"/>
        <v>90.04</v>
      </c>
      <c r="DE6" s="21">
        <f t="shared" si="11"/>
        <v>90.11</v>
      </c>
      <c r="DF6" s="21">
        <f t="shared" si="11"/>
        <v>90.52</v>
      </c>
      <c r="DG6" s="21">
        <f t="shared" si="11"/>
        <v>90.3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0.04</v>
      </c>
      <c r="EL6" s="21">
        <f t="shared" si="14"/>
        <v>0.02</v>
      </c>
      <c r="EM6" s="21">
        <f t="shared" si="14"/>
        <v>0.02</v>
      </c>
      <c r="EN6" s="21">
        <f t="shared" si="14"/>
        <v>0.01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2">
      <c r="A7" s="14"/>
      <c r="B7" s="23">
        <v>2021</v>
      </c>
      <c r="C7" s="23">
        <v>93459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19.760000000000002</v>
      </c>
      <c r="Q7" s="24">
        <v>98</v>
      </c>
      <c r="R7" s="24">
        <v>3561</v>
      </c>
      <c r="S7" s="24">
        <v>15651</v>
      </c>
      <c r="T7" s="24">
        <v>70.16</v>
      </c>
      <c r="U7" s="24">
        <v>223.08</v>
      </c>
      <c r="V7" s="24">
        <v>3091</v>
      </c>
      <c r="W7" s="24">
        <v>1.5</v>
      </c>
      <c r="X7" s="24">
        <v>2060.67</v>
      </c>
      <c r="Y7" s="24">
        <v>97.32</v>
      </c>
      <c r="Z7" s="24">
        <v>94.3</v>
      </c>
      <c r="AA7" s="24">
        <v>93.3</v>
      </c>
      <c r="AB7" s="24">
        <v>92.4</v>
      </c>
      <c r="AC7" s="24">
        <v>91.36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1902.74</v>
      </c>
      <c r="BI7" s="24">
        <v>1673.34</v>
      </c>
      <c r="BJ7" s="24">
        <v>0</v>
      </c>
      <c r="BK7" s="24">
        <v>855.8</v>
      </c>
      <c r="BL7" s="24">
        <v>654.91999999999996</v>
      </c>
      <c r="BM7" s="24">
        <v>654.71</v>
      </c>
      <c r="BN7" s="24">
        <v>783.8</v>
      </c>
      <c r="BO7" s="24">
        <v>778.81</v>
      </c>
      <c r="BP7" s="24">
        <v>786.37</v>
      </c>
      <c r="BQ7" s="24">
        <v>71.77</v>
      </c>
      <c r="BR7" s="24">
        <v>79.52</v>
      </c>
      <c r="BS7" s="24">
        <v>66.319999999999993</v>
      </c>
      <c r="BT7" s="24">
        <v>70.42</v>
      </c>
      <c r="BU7" s="24">
        <v>65.05</v>
      </c>
      <c r="BV7" s="24">
        <v>59.8</v>
      </c>
      <c r="BW7" s="24">
        <v>65.39</v>
      </c>
      <c r="BX7" s="24">
        <v>65.37</v>
      </c>
      <c r="BY7" s="24">
        <v>68.11</v>
      </c>
      <c r="BZ7" s="24">
        <v>67.23</v>
      </c>
      <c r="CA7" s="24">
        <v>60.65</v>
      </c>
      <c r="CB7" s="24">
        <v>152.80000000000001</v>
      </c>
      <c r="CC7" s="24">
        <v>155.47999999999999</v>
      </c>
      <c r="CD7" s="24">
        <v>150</v>
      </c>
      <c r="CE7" s="24">
        <v>153.06</v>
      </c>
      <c r="CF7" s="24">
        <v>150</v>
      </c>
      <c r="CG7" s="24">
        <v>263.76</v>
      </c>
      <c r="CH7" s="24">
        <v>230.88</v>
      </c>
      <c r="CI7" s="24">
        <v>228.99</v>
      </c>
      <c r="CJ7" s="24">
        <v>222.41</v>
      </c>
      <c r="CK7" s="24">
        <v>228.21</v>
      </c>
      <c r="CL7" s="24">
        <v>256.97000000000003</v>
      </c>
      <c r="CM7" s="24">
        <v>105.96</v>
      </c>
      <c r="CN7" s="24">
        <v>105.96</v>
      </c>
      <c r="CO7" s="24">
        <v>105.96</v>
      </c>
      <c r="CP7" s="24">
        <v>105.96</v>
      </c>
      <c r="CQ7" s="24">
        <v>105.96</v>
      </c>
      <c r="CR7" s="24">
        <v>51.75</v>
      </c>
      <c r="CS7" s="24">
        <v>56.72</v>
      </c>
      <c r="CT7" s="24">
        <v>54.06</v>
      </c>
      <c r="CU7" s="24">
        <v>55.26</v>
      </c>
      <c r="CV7" s="24">
        <v>54.54</v>
      </c>
      <c r="CW7" s="24">
        <v>61.14</v>
      </c>
      <c r="CX7" s="24">
        <v>97.83</v>
      </c>
      <c r="CY7" s="24">
        <v>69.78</v>
      </c>
      <c r="CZ7" s="24">
        <v>98</v>
      </c>
      <c r="DA7" s="24">
        <v>98.3</v>
      </c>
      <c r="DB7" s="24">
        <v>98.16</v>
      </c>
      <c r="DC7" s="24">
        <v>84.84</v>
      </c>
      <c r="DD7" s="24">
        <v>90.04</v>
      </c>
      <c r="DE7" s="24">
        <v>90.11</v>
      </c>
      <c r="DF7" s="24">
        <v>90.52</v>
      </c>
      <c r="DG7" s="24">
        <v>90.3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0.04</v>
      </c>
      <c r="EL7" s="24">
        <v>0.02</v>
      </c>
      <c r="EM7" s="24">
        <v>0.02</v>
      </c>
      <c r="EN7" s="24">
        <v>0.01</v>
      </c>
      <c r="EO7" s="24">
        <v>0.03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2">
      <c r="B13" t="s">
        <v>113</v>
      </c>
      <c r="C13" t="s">
        <v>113</v>
      </c>
      <c r="D13" t="s">
        <v>114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北原　亜里紗</cp:lastModifiedBy>
  <cp:lastPrinted>2023-01-19T02:57:00Z</cp:lastPrinted>
  <dcterms:created xsi:type="dcterms:W3CDTF">2023-01-13T00:00:36Z</dcterms:created>
  <dcterms:modified xsi:type="dcterms:W3CDTF">2023-01-31T04:42:58Z</dcterms:modified>
  <cp:category/>
</cp:coreProperties>
</file>