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mabdTmQNKmnzl5VeZTPqaO+oUAHdL0mAe9hoo/pnMsiPY3VLPilfOfahqZDpwInfYCiey50VaHs8G9SmWsmiUQ==" workbookSaltValue="qR+XQ3JoOhIgeFub6sXCp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<sst xmlns="http://schemas.openxmlformats.org/spreadsheetml/2006/main" count="228" uniqueCount="113">
  <si>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</si>
  <si>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</si>
  <si>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</si>
  <si>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</si>
  <si>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</si>
  <si>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</si>
  <si>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</si>
  <si>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</si>
  <si>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</si>
  <si>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</si>
  <si>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</si>
  <si>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</si>
  <si>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</si>
  <si>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</si>
  <si>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</si>
  <si>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</si>
  <si>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</si>
  <si>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</si>
  <si>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</si>
  <si>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</si>
  <si>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</si>
  <si>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</si>
  <si>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</si>
  <si>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</si>
  <si>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</si>
  <si>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</si>
  <si>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</si>
  <si>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</si>
  <si>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</si>
  <si>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</si>
  <si>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</si>
  <si>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</si>
  <si>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</si>
  <si>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</si>
  <si>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</si>
  <si>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</si>
  <si>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</si>
  <si>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</si>
  <si>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</si>
  <si>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</si>
  <si>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</si>
  <si>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</si>
  <si>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</si>
  <si>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</si>
  <si>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</si>
  <si>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</si>
  <si>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</si>
  <si>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</si>
  <si>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</si>
  <si>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</si>
  <si>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</si>
  <si>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</si>
  <si>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</si>
  <si>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</si>
  <si>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</si>
  <si>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</si>
  <si>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</si>
  <si>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</si>
  <si>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</si>
  <si>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</si>
  <si>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</si>
  <si>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</si>
  <si>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</si>
  <si>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</si>
  <si>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</si>
  <si>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</si>
  <si>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</si>
  <si>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</si>
  <si>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</si>
  <si>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</si>
  <si>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</si>
  <si>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</si>
  <si>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</si>
  <si>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</si>
  <si>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</si>
  <si>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</si>
  <si>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</si>
  <si>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</si>
  <si>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</si>
  <si>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</si>
  <si>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</si>
  <si>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</si>
  <si>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</si>
  <si>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</si>
  <si>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</si>
  <si>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</si>
  <si>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</si>
  <si>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</si>
  <si>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</si>
  <si>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</si>
  <si>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</si>
  <si>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</si>
  <si>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</si>
  <si>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</si>
  <si>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</si>
  <si>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</si>
  <si>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</si>
  <si>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</si>
  <si>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</si>
  <si>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</si>
  <si>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</si>
  <si>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</si>
  <si>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</si>
  <si>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</si>
  <si>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</si>
  <si>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</si>
  <si>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</si>
  <si>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</si>
  <si>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</si>
  <si>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</si>
  <si>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管渠施設等は耐用年数には達しておらず、老朽化にはもう少し余裕があります。しかし、将来の対応を準備していく必要があるため、今後も老朽化対策について検討していきます。
　また、処理場で供用開始から20年を超える箇所については、機器の修繕が多くなっています。予防保全の観点からも、計画的に機器の更新を検討して行きます。</t>
    <rPh sb="1" eb="3">
      <t>カンキョ</t>
    </rPh>
    <rPh sb="3" eb="5">
      <t>シセツ</t>
    </rPh>
    <rPh sb="5" eb="6">
      <t>トウ</t>
    </rPh>
    <rPh sb="7" eb="9">
      <t>タイヨウ</t>
    </rPh>
    <rPh sb="9" eb="11">
      <t>ネンスウ</t>
    </rPh>
    <rPh sb="13" eb="14">
      <t>タッ</t>
    </rPh>
    <rPh sb="20" eb="23">
      <t>ロウキュウカ</t>
    </rPh>
    <rPh sb="27" eb="28">
      <t>スコ</t>
    </rPh>
    <rPh sb="29" eb="31">
      <t>ヨユウ</t>
    </rPh>
    <rPh sb="41" eb="43">
      <t>ショウライ</t>
    </rPh>
    <rPh sb="44" eb="46">
      <t>タイオウ</t>
    </rPh>
    <rPh sb="47" eb="49">
      <t>ジュンビ</t>
    </rPh>
    <rPh sb="53" eb="55">
      <t>ヒツヨウ</t>
    </rPh>
    <rPh sb="61" eb="63">
      <t>コンゴ</t>
    </rPh>
    <rPh sb="64" eb="67">
      <t>ロウキュウカ</t>
    </rPh>
    <rPh sb="67" eb="69">
      <t>タイサク</t>
    </rPh>
    <rPh sb="73" eb="75">
      <t>ケントウ</t>
    </rPh>
    <rPh sb="87" eb="90">
      <t>ショリジョウ</t>
    </rPh>
    <rPh sb="91" eb="93">
      <t>キョウヨウ</t>
    </rPh>
    <rPh sb="93" eb="95">
      <t>カイシ</t>
    </rPh>
    <rPh sb="99" eb="100">
      <t>ネン</t>
    </rPh>
    <rPh sb="101" eb="102">
      <t>コ</t>
    </rPh>
    <rPh sb="104" eb="106">
      <t>カショ</t>
    </rPh>
    <rPh sb="112" eb="114">
      <t>キキ</t>
    </rPh>
    <rPh sb="115" eb="117">
      <t>シュウゼン</t>
    </rPh>
    <rPh sb="118" eb="119">
      <t>オオ</t>
    </rPh>
    <rPh sb="127" eb="129">
      <t>ヨボウ</t>
    </rPh>
    <rPh sb="129" eb="131">
      <t>ホゼン</t>
    </rPh>
    <rPh sb="132" eb="134">
      <t>カンテン</t>
    </rPh>
    <rPh sb="138" eb="141">
      <t>ケイカクテキ</t>
    </rPh>
    <rPh sb="142" eb="144">
      <t>キキ</t>
    </rPh>
    <rPh sb="145" eb="147">
      <t>コウシン</t>
    </rPh>
    <rPh sb="148" eb="150">
      <t>ケントウ</t>
    </rPh>
    <rPh sb="152" eb="153">
      <t>イ</t>
    </rPh>
    <phoneticPr fontId="4"/>
  </si>
  <si>
    <t>　壬生町の農業集落排水事業は、令和元年度より生活排水処理構想における最後の地区に取り組みます。今後5年間は、新規地区の推進と既存6地区の維持管理を実施していくことになります。
　農業集落排水事業を継続的に経営していくために、新規接続の啓発、料金徴収の徹底、修繕計画の最適化、また、公共下水への接続による施設の統廃合の検討などを実施し、更なる経営健全化対策を進めて行く方針です。</t>
    <rPh sb="1" eb="4">
      <t>ミブマチ</t>
    </rPh>
    <rPh sb="5" eb="7">
      <t>ノウギョウ</t>
    </rPh>
    <rPh sb="7" eb="9">
      <t>シュウラク</t>
    </rPh>
    <rPh sb="9" eb="11">
      <t>ハイスイ</t>
    </rPh>
    <rPh sb="11" eb="13">
      <t>ジギョウ</t>
    </rPh>
    <rPh sb="15" eb="17">
      <t>レイワ</t>
    </rPh>
    <rPh sb="17" eb="19">
      <t>ガンネン</t>
    </rPh>
    <rPh sb="19" eb="20">
      <t>ド</t>
    </rPh>
    <rPh sb="22" eb="24">
      <t>セイカツ</t>
    </rPh>
    <rPh sb="24" eb="26">
      <t>ハイスイ</t>
    </rPh>
    <rPh sb="26" eb="28">
      <t>ショリ</t>
    </rPh>
    <rPh sb="28" eb="30">
      <t>コウソウ</t>
    </rPh>
    <rPh sb="34" eb="36">
      <t>サイゴ</t>
    </rPh>
    <rPh sb="37" eb="39">
      <t>チク</t>
    </rPh>
    <rPh sb="40" eb="41">
      <t>ト</t>
    </rPh>
    <rPh sb="42" eb="43">
      <t>ク</t>
    </rPh>
    <rPh sb="47" eb="49">
      <t>コンゴ</t>
    </rPh>
    <rPh sb="50" eb="52">
      <t>ネンカン</t>
    </rPh>
    <rPh sb="54" eb="56">
      <t>シンキ</t>
    </rPh>
    <rPh sb="56" eb="58">
      <t>チク</t>
    </rPh>
    <rPh sb="59" eb="61">
      <t>スイシン</t>
    </rPh>
    <rPh sb="62" eb="64">
      <t>キゾン</t>
    </rPh>
    <rPh sb="65" eb="67">
      <t>チク</t>
    </rPh>
    <rPh sb="68" eb="70">
      <t>イジ</t>
    </rPh>
    <rPh sb="70" eb="72">
      <t>カンリ</t>
    </rPh>
    <rPh sb="73" eb="75">
      <t>ジッシ</t>
    </rPh>
    <rPh sb="89" eb="91">
      <t>ノウギョウ</t>
    </rPh>
    <rPh sb="91" eb="93">
      <t>シュウラク</t>
    </rPh>
    <rPh sb="93" eb="95">
      <t>ハイスイ</t>
    </rPh>
    <rPh sb="95" eb="97">
      <t>ジギョウ</t>
    </rPh>
    <rPh sb="98" eb="101">
      <t>ケイゾクテキ</t>
    </rPh>
    <rPh sb="102" eb="104">
      <t>ケイエイ</t>
    </rPh>
    <rPh sb="112" eb="114">
      <t>シンキ</t>
    </rPh>
    <rPh sb="114" eb="116">
      <t>セツゾク</t>
    </rPh>
    <rPh sb="117" eb="119">
      <t>ケイハツ</t>
    </rPh>
    <rPh sb="120" eb="122">
      <t>リョウキン</t>
    </rPh>
    <rPh sb="122" eb="124">
      <t>チョウシュウ</t>
    </rPh>
    <rPh sb="125" eb="127">
      <t>テッテイ</t>
    </rPh>
    <rPh sb="128" eb="130">
      <t>シュウゼン</t>
    </rPh>
    <rPh sb="130" eb="132">
      <t>ケイカク</t>
    </rPh>
    <rPh sb="133" eb="136">
      <t>サイテキカ</t>
    </rPh>
    <rPh sb="140" eb="142">
      <t>コウキョウ</t>
    </rPh>
    <rPh sb="142" eb="144">
      <t>ゲスイ</t>
    </rPh>
    <rPh sb="146" eb="148">
      <t>セツゾク</t>
    </rPh>
    <rPh sb="151" eb="153">
      <t>シセツ</t>
    </rPh>
    <rPh sb="154" eb="157">
      <t>トウハイゴウ</t>
    </rPh>
    <rPh sb="158" eb="160">
      <t>ケントウ</t>
    </rPh>
    <rPh sb="163" eb="165">
      <t>ジッシ</t>
    </rPh>
    <rPh sb="167" eb="168">
      <t>サラ</t>
    </rPh>
    <rPh sb="170" eb="172">
      <t>ケイエイ</t>
    </rPh>
    <rPh sb="172" eb="175">
      <t>ケンゼンカ</t>
    </rPh>
    <rPh sb="175" eb="177">
      <t>タイサク</t>
    </rPh>
    <rPh sb="178" eb="179">
      <t>スス</t>
    </rPh>
    <rPh sb="181" eb="182">
      <t>イ</t>
    </rPh>
    <rPh sb="183" eb="185">
      <t>ホウシン</t>
    </rPh>
    <phoneticPr fontId="4"/>
  </si>
  <si>
    <t>　収益的収支比率は平成29年度に繰上償還等により68％まで減少しました。平成29年度から供用開始した地区の接続率が低いこともあり、使用料収入だけでは経営が難しく、一般会計繰入金に依存している現状であるため、健全な経営に向けた取り組みが必要です。
　経費回収率は昨年度から供用開始した地区の接続率が低いこともあり、使用料収入で汚水処理費をまかなえない状況が続いています。
　汚水処理原価については、処理場などの施設に対し、適切な維持管理を実施していくことで、維持管理費の抑制に努めていきます。
　施設の利用率及び水洗化率は、集落排水地区内の人口減少や接続率の低さも相まって、高い数値ではありません。適切な維持管理を行うためにも、水洗化率の向上に努めていきます。</t>
    <rPh sb="1" eb="4">
      <t>シュウエキテキ</t>
    </rPh>
    <rPh sb="4" eb="6">
      <t>シュウシ</t>
    </rPh>
    <rPh sb="6" eb="8">
      <t>ヒリツ</t>
    </rPh>
    <rPh sb="9" eb="11">
      <t>ヘイセイ</t>
    </rPh>
    <rPh sb="13" eb="15">
      <t>ネンド</t>
    </rPh>
    <rPh sb="16" eb="18">
      <t>クリア</t>
    </rPh>
    <rPh sb="18" eb="20">
      <t>ショウカン</t>
    </rPh>
    <rPh sb="20" eb="21">
      <t>トウ</t>
    </rPh>
    <rPh sb="29" eb="31">
      <t>ゲンショウ</t>
    </rPh>
    <rPh sb="36" eb="38">
      <t>ヘイセイ</t>
    </rPh>
    <rPh sb="40" eb="42">
      <t>ネンド</t>
    </rPh>
    <rPh sb="44" eb="46">
      <t>キョウヨウ</t>
    </rPh>
    <rPh sb="46" eb="48">
      <t>カイシ</t>
    </rPh>
    <rPh sb="50" eb="52">
      <t>チク</t>
    </rPh>
    <rPh sb="53" eb="55">
      <t>セツゾク</t>
    </rPh>
    <rPh sb="55" eb="56">
      <t>リツ</t>
    </rPh>
    <rPh sb="57" eb="58">
      <t>ヒク</t>
    </rPh>
    <rPh sb="65" eb="68">
      <t>シヨウリョウ</t>
    </rPh>
    <rPh sb="68" eb="70">
      <t>シュウニュウ</t>
    </rPh>
    <rPh sb="74" eb="76">
      <t>ケイエイ</t>
    </rPh>
    <rPh sb="77" eb="78">
      <t>ムズカ</t>
    </rPh>
    <rPh sb="81" eb="83">
      <t>イッパン</t>
    </rPh>
    <rPh sb="83" eb="85">
      <t>カイケイ</t>
    </rPh>
    <rPh sb="85" eb="87">
      <t>クリイレ</t>
    </rPh>
    <rPh sb="87" eb="88">
      <t>キン</t>
    </rPh>
    <rPh sb="89" eb="91">
      <t>イゾン</t>
    </rPh>
    <rPh sb="95" eb="97">
      <t>ゲンジョウ</t>
    </rPh>
    <rPh sb="103" eb="105">
      <t>ケンゼン</t>
    </rPh>
    <rPh sb="106" eb="108">
      <t>ケイエイ</t>
    </rPh>
    <rPh sb="109" eb="110">
      <t>ム</t>
    </rPh>
    <rPh sb="112" eb="113">
      <t>ト</t>
    </rPh>
    <rPh sb="114" eb="115">
      <t>ク</t>
    </rPh>
    <rPh sb="117" eb="119">
      <t>ヒツヨウ</t>
    </rPh>
    <rPh sb="124" eb="126">
      <t>ケイヒ</t>
    </rPh>
    <rPh sb="126" eb="128">
      <t>カイシュウ</t>
    </rPh>
    <rPh sb="128" eb="129">
      <t>リツ</t>
    </rPh>
    <rPh sb="141" eb="143">
      <t>チク</t>
    </rPh>
    <rPh sb="144" eb="146">
      <t>セツゾク</t>
    </rPh>
    <rPh sb="146" eb="147">
      <t>リツ</t>
    </rPh>
    <rPh sb="148" eb="149">
      <t>ヒク</t>
    </rPh>
    <rPh sb="156" eb="159">
      <t>シヨウリョウ</t>
    </rPh>
    <rPh sb="159" eb="161">
      <t>シュウニュウ</t>
    </rPh>
    <rPh sb="162" eb="164">
      <t>オスイ</t>
    </rPh>
    <rPh sb="164" eb="166">
      <t>ショリ</t>
    </rPh>
    <rPh sb="166" eb="167">
      <t>ヒ</t>
    </rPh>
    <rPh sb="174" eb="176">
      <t>ジョウキョウ</t>
    </rPh>
    <rPh sb="177" eb="178">
      <t>ツヅ</t>
    </rPh>
    <rPh sb="186" eb="188">
      <t>オスイ</t>
    </rPh>
    <rPh sb="188" eb="190">
      <t>ショリ</t>
    </rPh>
    <rPh sb="190" eb="192">
      <t>ゲンカ</t>
    </rPh>
    <rPh sb="198" eb="201">
      <t>ショリジョウ</t>
    </rPh>
    <rPh sb="204" eb="206">
      <t>シセツ</t>
    </rPh>
    <rPh sb="207" eb="208">
      <t>タイ</t>
    </rPh>
    <rPh sb="210" eb="212">
      <t>テキセツ</t>
    </rPh>
    <rPh sb="213" eb="215">
      <t>イジ</t>
    </rPh>
    <rPh sb="215" eb="217">
      <t>カンリ</t>
    </rPh>
    <rPh sb="218" eb="220">
      <t>ジッシ</t>
    </rPh>
    <rPh sb="228" eb="230">
      <t>イジ</t>
    </rPh>
    <rPh sb="230" eb="233">
      <t>カンリヒ</t>
    </rPh>
    <rPh sb="234" eb="236">
      <t>ヨクセイ</t>
    </rPh>
    <rPh sb="237" eb="238">
      <t>ツト</t>
    </rPh>
    <rPh sb="247" eb="249">
      <t>シセツ</t>
    </rPh>
    <rPh sb="250" eb="253">
      <t>リヨウリツ</t>
    </rPh>
    <rPh sb="253" eb="254">
      <t>オヨ</t>
    </rPh>
    <rPh sb="255" eb="258">
      <t>スイセンカ</t>
    </rPh>
    <rPh sb="258" eb="259">
      <t>リツ</t>
    </rPh>
    <rPh sb="261" eb="263">
      <t>シュウラク</t>
    </rPh>
    <rPh sb="263" eb="265">
      <t>ハイスイ</t>
    </rPh>
    <rPh sb="265" eb="267">
      <t>チク</t>
    </rPh>
    <rPh sb="267" eb="268">
      <t>ナイ</t>
    </rPh>
    <rPh sb="269" eb="271">
      <t>ジンコウ</t>
    </rPh>
    <rPh sb="271" eb="273">
      <t>ゲンショウ</t>
    </rPh>
    <rPh sb="274" eb="276">
      <t>セツゾク</t>
    </rPh>
    <rPh sb="276" eb="277">
      <t>リツ</t>
    </rPh>
    <rPh sb="278" eb="279">
      <t>ヒク</t>
    </rPh>
    <rPh sb="281" eb="282">
      <t>アイ</t>
    </rPh>
    <rPh sb="286" eb="287">
      <t>タカ</t>
    </rPh>
    <rPh sb="288" eb="290">
      <t>スウチ</t>
    </rPh>
    <rPh sb="298" eb="300">
      <t>テキセツ</t>
    </rPh>
    <rPh sb="301" eb="303">
      <t>イジ</t>
    </rPh>
    <rPh sb="303" eb="305">
      <t>カンリ</t>
    </rPh>
    <rPh sb="306" eb="307">
      <t>オコナ</t>
    </rPh>
    <rPh sb="313" eb="316">
      <t>スイセンカ</t>
    </rPh>
    <rPh sb="316" eb="317">
      <t>リツ</t>
    </rPh>
    <rPh sb="318" eb="320">
      <t>コウジョウ</t>
    </rPh>
    <rPh sb="321" eb="32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</si>
</sst>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71-48DD-A8FB-D92D1C7191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B271-48DD-A8FB-D92D1C7191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66.67</c:v>
                </c:pt>
                <c:pt idx="1">
                  <c:v>65.459999999999994</c:v>
                </c:pt>
                <c:pt idx="2">
                  <c:v>65.36</c:v>
                </c:pt>
                <c:pt idx="3">
                  <c:v>56.36</c:v>
                </c:pt>
                <c:pt idx="4">
                  <c:v>57.67</c:v>
                </c:pt>
              </c:numCache>
            </c:numRef>
          </c:val>
          <c:extLst>
            <c:ext xmlns:c16="http://schemas.microsoft.com/office/drawing/2014/chart" uri="{C3380CC4-5D6E-409C-BE32-E72D297353CC}">
              <c16:uniqueId val="{00000000-ECF9-415F-ADE5-0E549C1A704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CF9-415F-ADE5-0E549C1A704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77.569999999999993</c:v>
                </c:pt>
                <c:pt idx="1">
                  <c:v>79.48</c:v>
                </c:pt>
                <c:pt idx="2">
                  <c:v>79.349999999999994</c:v>
                </c:pt>
                <c:pt idx="3">
                  <c:v>70.16</c:v>
                </c:pt>
                <c:pt idx="4">
                  <c:v>73.349999999999994</c:v>
                </c:pt>
              </c:numCache>
            </c:numRef>
          </c:val>
          <c:extLst>
            <c:ext xmlns:c16="http://schemas.microsoft.com/office/drawing/2014/chart" uri="{C3380CC4-5D6E-409C-BE32-E72D297353CC}">
              <c16:uniqueId val="{00000000-C335-465E-BEFA-56F1A59F0E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335-465E-BEFA-56F1A59F0E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90.38</c:v>
                </c:pt>
                <c:pt idx="1">
                  <c:v>89.39</c:v>
                </c:pt>
                <c:pt idx="2">
                  <c:v>89.03</c:v>
                </c:pt>
                <c:pt idx="3">
                  <c:v>68.66</c:v>
                </c:pt>
                <c:pt idx="4">
                  <c:v>83.48</c:v>
                </c:pt>
              </c:numCache>
            </c:numRef>
          </c:val>
          <c:extLst>
            <c:ext xmlns:c16="http://schemas.microsoft.com/office/drawing/2014/chart" uri="{C3380CC4-5D6E-409C-BE32-E72D297353CC}">
              <c16:uniqueId val="{00000000-1F84-4ADA-95C6-116BD0EEEA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84-4ADA-95C6-116BD0EEEA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71-4893-8B3E-B9DEE1A576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71-4893-8B3E-B9DEE1A576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9C-40A6-AC50-2567894260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9C-40A6-AC50-2567894260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B1-4A33-AEDE-214EE4244B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B1-4A33-AEDE-214EE4244B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5-4019-AD70-0EDEC4FA4D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5-4019-AD70-0EDEC4FA4D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6-41C4-B26C-83D136157A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9B06-41C4-B26C-83D136157A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86.24</c:v>
                </c:pt>
                <c:pt idx="1">
                  <c:v>87.07</c:v>
                </c:pt>
                <c:pt idx="2">
                  <c:v>86.04</c:v>
                </c:pt>
                <c:pt idx="3">
                  <c:v>82.95</c:v>
                </c:pt>
                <c:pt idx="4">
                  <c:v>70.069999999999993</c:v>
                </c:pt>
              </c:numCache>
            </c:numRef>
          </c:val>
          <c:extLst>
            <c:ext xmlns:c16="http://schemas.microsoft.com/office/drawing/2014/chart" uri="{C3380CC4-5D6E-409C-BE32-E72D297353CC}">
              <c16:uniqueId val="{00000000-4CCD-406B-A4F5-02210865C9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CCD-406B-A4F5-02210865C9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159.19999999999999</c:v>
                </c:pt>
                <c:pt idx="4">
                  <c:v>192.61</c:v>
                </c:pt>
              </c:numCache>
            </c:numRef>
          </c:val>
          <c:extLst>
            <c:ext xmlns:c16="http://schemas.microsoft.com/office/drawing/2014/chart" uri="{C3380CC4-5D6E-409C-BE32-E72D297353CC}">
              <c16:uniqueId val="{00000000-EDF5-4B57-AF35-2FEF6813A61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DF5-4B57-AF35-2FEF6813A61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壬生町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39526</v>
      </c>
      <c r="AM8" s="68"/>
      <c r="AN8" s="68"/>
      <c r="AO8" s="68"/>
      <c r="AP8" s="68"/>
      <c r="AQ8" s="68"/>
      <c r="AR8" s="68"/>
      <c r="AS8" s="68"/>
      <c r="AT8" s="67">
        <f>データ!T6</f>
        <v>61.06</v>
      </c>
      <c r="AU8" s="67"/>
      <c r="AV8" s="67"/>
      <c r="AW8" s="67"/>
      <c r="AX8" s="67"/>
      <c r="AY8" s="67"/>
      <c r="AZ8" s="67"/>
      <c r="BA8" s="67"/>
      <c r="BB8" s="67">
        <f>データ!U6</f>
        <v>647.33000000000004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13.46</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5305</v>
      </c>
      <c r="AM10" s="68"/>
      <c r="AN10" s="68"/>
      <c r="AO10" s="68"/>
      <c r="AP10" s="68"/>
      <c r="AQ10" s="68"/>
      <c r="AR10" s="68"/>
      <c r="AS10" s="68"/>
      <c r="AT10" s="67">
        <f>データ!W6</f>
        <v>3.78</v>
      </c>
      <c r="AU10" s="67"/>
      <c r="AV10" s="67"/>
      <c r="AW10" s="67"/>
      <c r="AX10" s="67"/>
      <c r="AY10" s="67"/>
      <c r="AZ10" s="67"/>
      <c r="BA10" s="67"/>
      <c r="BB10" s="67">
        <f>データ!X6</f>
        <v>1403.44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avqO1vq0j4sfJrq/8ePrZCoPODaqjF0Msg8RVKxJaV50GPy/YLuuXETP11/P7jiG7bE8BGouUo6nvp69PeBmKw==" saltValue="2NNEEbAEd/fXcn6P6zo3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93611</v>
      </c>
      <c r="D6" s="33">
        <f t="shared" si="3"/>
        <v>47</v>
      </c>
      <c r="E6" s="33">
        <f t="shared" si="3"/>
        <v>17</v>
      </c>
      <c r="F6" s="33">
        <f t="shared" si="3"/>
        <v>5</v>
      </c>
      <c r="G6" s="33">
        <f t="shared" si="3"/>
        <v>0</v>
      </c>
      <c r="H6" s="33" t="str">
        <f t="shared" si="3"/>
        <v>栃木県　壬生町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13.46</v>
      </c>
      <c r="Q6" s="34">
        <f t="shared" si="3"/>
        <v>100</v>
      </c>
      <c r="R6" s="34">
        <f t="shared" si="3"/>
        <v>3780</v>
      </c>
      <c r="S6" s="34">
        <f t="shared" si="3"/>
        <v>39526</v>
      </c>
      <c r="T6" s="34">
        <f t="shared" si="3"/>
        <v>61.06</v>
      </c>
      <c r="U6" s="34">
        <f t="shared" si="3"/>
        <v>647.33000000000004</v>
      </c>
      <c r="V6" s="34">
        <f t="shared" si="3"/>
        <v>5305</v>
      </c>
      <c r="W6" s="34">
        <f t="shared" si="3"/>
        <v>3.78</v>
      </c>
      <c r="X6" s="34">
        <f t="shared" si="3"/>
        <v>1403.44</v>
      </c>
      <c r="Y6" s="35">
        <f>IF(Y7="",NA(),Y7)</f>
        <v>90.38</v>
      </c>
      <c r="Z6" s="35">
        <f t="shared" ref="Z6:AH6" si="4">IF(Z7="",NA(),Z7)</f>
        <v>89.39</v>
      </c>
      <c r="AA6" s="35">
        <f t="shared" si="4"/>
        <v>89.03</v>
      </c>
      <c r="AB6" s="35">
        <f t="shared" si="4"/>
        <v>68.66</v>
      </c>
      <c r="AC6" s="35">
        <f t="shared" si="4"/>
        <v>83.48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86.24</v>
      </c>
      <c r="BR6" s="35">
        <f t="shared" ref="BR6:BZ6" si="8">IF(BR7="",NA(),BR7)</f>
        <v>87.07</v>
      </c>
      <c r="BS6" s="35">
        <f t="shared" si="8"/>
        <v>86.04</v>
      </c>
      <c r="BT6" s="35">
        <f t="shared" si="8"/>
        <v>82.95</v>
      </c>
      <c r="BU6" s="35">
        <f t="shared" si="8"/>
        <v>70.069999999999993</v>
      </c>
      <c r="BV6" s="35">
        <f t="shared" si="8"/>
        <v>50.82</v>
      </c>
      <c r="BW6" s="35">
        <f t="shared" si="8"/>
        <v>52.19</v>
      </c>
      <c r="BX6" s="35">
        <f t="shared" si="8"/>
        <v>55.32</v>
      </c>
      <c r="BY6" s="35">
        <f t="shared" si="8"/>
        <v>59.8</v>
      </c>
      <c r="BZ6" s="35">
        <f t="shared" si="8"/>
        <v>57.77</v>
      </c>
      <c r="CA6" s="34" t="str">
        <f>IF(CA7="","",IF(CA7="-","【-】","【"&amp;SUBSTITUTE(TEXT(CA7,"#,##0.00"),"-","△")&amp;"】"))</f>
        <v>【59.51】</v>
      </c>
      <c r="CB6" s="35">
        <f>IF(CB7="",NA(),CB7)</f>
        <v>150</v>
      </c>
      <c r="CC6" s="35">
        <f t="shared" ref="CC6:CK6" si="9">IF(CC7="",NA(),CC7)</f>
        <v>150</v>
      </c>
      <c r="CD6" s="35">
        <f t="shared" si="9"/>
        <v>150</v>
      </c>
      <c r="CE6" s="35">
        <f t="shared" si="9"/>
        <v>159.19999999999999</v>
      </c>
      <c r="CF6" s="35">
        <f t="shared" si="9"/>
        <v>192.61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66.67</v>
      </c>
      <c r="CN6" s="35">
        <f t="shared" ref="CN6:CV6" si="10">IF(CN7="",NA(),CN7)</f>
        <v>65.459999999999994</v>
      </c>
      <c r="CO6" s="35">
        <f t="shared" si="10"/>
        <v>65.36</v>
      </c>
      <c r="CP6" s="35">
        <f t="shared" si="10"/>
        <v>56.36</v>
      </c>
      <c r="CQ6" s="35">
        <f t="shared" si="10"/>
        <v>57.67</v>
      </c>
      <c r="CR6" s="35">
        <f t="shared" si="10"/>
        <v>53.24</v>
      </c>
      <c r="CS6" s="35">
        <f t="shared" si="10"/>
        <v>52.31</v>
      </c>
      <c r="CT6" s="35">
        <f t="shared" si="10"/>
        <v>60.65</v>
      </c>
      <c r="CU6" s="35">
        <f t="shared" si="10"/>
        <v>51.75</v>
      </c>
      <c r="CV6" s="35">
        <f t="shared" si="10"/>
        <v>50.68</v>
      </c>
      <c r="CW6" s="34" t="str">
        <f>IF(CW7="","",IF(CW7="-","【-】","【"&amp;SUBSTITUTE(TEXT(CW7,"#,##0.00"),"-","△")&amp;"】"))</f>
        <v>【52.23】</v>
      </c>
      <c r="CX6" s="35">
        <f>IF(CX7="",NA(),CX7)</f>
        <v>77.569999999999993</v>
      </c>
      <c r="CY6" s="35">
        <f t="shared" ref="CY6:DG6" si="11">IF(CY7="",NA(),CY7)</f>
        <v>79.48</v>
      </c>
      <c r="CZ6" s="35">
        <f t="shared" si="11"/>
        <v>79.349999999999994</v>
      </c>
      <c r="DA6" s="35">
        <f t="shared" si="11"/>
        <v>70.16</v>
      </c>
      <c r="DB6" s="35">
        <f t="shared" si="11"/>
        <v>73.349999999999994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93611</v>
      </c>
      <c r="D7" s="37">
        <v>47</v>
      </c>
      <c r="E7" s="37">
        <v>17</v>
      </c>
      <c r="F7" s="37">
        <v>5</v>
      </c>
      <c r="G7" s="37">
        <v>0</v>
      </c>
      <c r="H7" s="37" t="s">
        <v>97</v>
      </c>
      <c r="I7" s="37" t="s">
        <v>98</v>
      </c>
      <c r="J7" s="37" t="s">
        <v>99</v>
      </c>
      <c r="K7" s="37" t="s">
        <v>100</v>
      </c>
      <c r="L7" s="37" t="s">
        <v>101</v>
      </c>
      <c r="M7" s="37" t="s">
        <v>102</v>
      </c>
      <c r="N7" s="38" t="s">
        <v>103</v>
      </c>
      <c r="O7" s="38" t="s">
        <v>104</v>
      </c>
      <c r="P7" s="38">
        <v>13.46</v>
      </c>
      <c r="Q7" s="38">
        <v>100</v>
      </c>
      <c r="R7" s="38">
        <v>3780</v>
      </c>
      <c r="S7" s="38">
        <v>39526</v>
      </c>
      <c r="T7" s="38">
        <v>61.06</v>
      </c>
      <c r="U7" s="38">
        <v>647.33000000000004</v>
      </c>
      <c r="V7" s="38">
        <v>5305</v>
      </c>
      <c r="W7" s="38">
        <v>3.78</v>
      </c>
      <c r="X7" s="38">
        <v>1403.44</v>
      </c>
      <c r="Y7" s="38">
        <v>90.38</v>
      </c>
      <c r="Z7" s="38">
        <v>89.39</v>
      </c>
      <c r="AA7" s="38">
        <v>89.03</v>
      </c>
      <c r="AB7" s="38">
        <v>68.66</v>
      </c>
      <c r="AC7" s="38">
        <v>83.48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86.24</v>
      </c>
      <c r="BR7" s="38">
        <v>87.07</v>
      </c>
      <c r="BS7" s="38">
        <v>86.04</v>
      </c>
      <c r="BT7" s="38">
        <v>82.95</v>
      </c>
      <c r="BU7" s="38">
        <v>70.069999999999993</v>
      </c>
      <c r="BV7" s="38">
        <v>50.82</v>
      </c>
      <c r="BW7" s="38">
        <v>52.19</v>
      </c>
      <c r="BX7" s="38">
        <v>55.32</v>
      </c>
      <c r="BY7" s="38">
        <v>59.8</v>
      </c>
      <c r="BZ7" s="38">
        <v>57.77</v>
      </c>
      <c r="CA7" s="38">
        <v>59.51</v>
      </c>
      <c r="CB7" s="38">
        <v>150</v>
      </c>
      <c r="CC7" s="38">
        <v>150</v>
      </c>
      <c r="CD7" s="38">
        <v>150</v>
      </c>
      <c r="CE7" s="38">
        <v>159.19999999999999</v>
      </c>
      <c r="CF7" s="38">
        <v>192.61</v>
      </c>
      <c r="CG7" s="38">
        <v>300.52</v>
      </c>
      <c r="CH7" s="38">
        <v>296.14</v>
      </c>
      <c r="CI7" s="38">
        <v>283.17</v>
      </c>
      <c r="CJ7" s="38">
        <v>263.76</v>
      </c>
      <c r="CK7" s="38">
        <v>274.35000000000002</v>
      </c>
      <c r="CL7" s="38">
        <v>261.45999999999998</v>
      </c>
      <c r="CM7" s="38">
        <v>66.67</v>
      </c>
      <c r="CN7" s="38">
        <v>65.459999999999994</v>
      </c>
      <c r="CO7" s="38">
        <v>65.36</v>
      </c>
      <c r="CP7" s="38">
        <v>56.36</v>
      </c>
      <c r="CQ7" s="38">
        <v>57.67</v>
      </c>
      <c r="CR7" s="38">
        <v>53.24</v>
      </c>
      <c r="CS7" s="38">
        <v>52.31</v>
      </c>
      <c r="CT7" s="38">
        <v>60.65</v>
      </c>
      <c r="CU7" s="38">
        <v>51.75</v>
      </c>
      <c r="CV7" s="38">
        <v>50.68</v>
      </c>
      <c r="CW7" s="38">
        <v>52.23</v>
      </c>
      <c r="CX7" s="38">
        <v>77.569999999999993</v>
      </c>
      <c r="CY7" s="38">
        <v>79.48</v>
      </c>
      <c r="CZ7" s="38">
        <v>79.349999999999994</v>
      </c>
      <c r="DA7" s="38">
        <v>70.16</v>
      </c>
      <c r="DB7" s="38">
        <v>73.349999999999994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2020-01-31T00:34:46Z</cp:lastPrinted>
  <dcterms:created xsi:type="dcterms:W3CDTF">2019-12-05T05:17:56Z</dcterms:created>
  <dcterms:modified xsi:type="dcterms:W3CDTF">2020-02-27T00:20:05Z</dcterms:modified>
  <cp:category/>
</cp:coreProperties>
</file>