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72.30.201.225\lgwan共有フォルダ\LG0002_総合政策課\財政係\公営企業\Ｒ3\公営企業に係る「経営比較分析表」の分析等\"/>
    </mc:Choice>
  </mc:AlternateContent>
  <xr:revisionPtr revIDLastSave="0" documentId="13_ncr:1_{2EED3259-BB47-49B6-BBAF-CFA647CE1EAB}" xr6:coauthVersionLast="43" xr6:coauthVersionMax="44" xr10:uidLastSave="{00000000-0000-0000-0000-000000000000}"/>
  <workbookProtection workbookAlgorithmName="SHA-512" workbookHashValue="+DZSQzXZWXdJP25i21DbIsJweKkwXAVOgdU8oPNMsR2KlEy/gkFWpKnPUtYyFwwFbJYooMK9rMotNb34eCDQzQ==" workbookSaltValue="FFiUZFePiyl5EBYycMieG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<sst xmlns="http://schemas.openxmlformats.org/spreadsheetml/2006/main" count="228" uniqueCount="113">
  <si>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</si>
  <si>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</si>
  <si>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</si>
  <si>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</si>
  <si>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</si>
  <si>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</si>
  <si>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</si>
  <si>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</si>
  <si>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</si>
  <si>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</si>
  <si>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</si>
  <si>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</si>
  <si>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</si>
  <si>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</si>
  <si>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</si>
  <si>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</si>
  <si>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</si>
  <si>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</si>
  <si>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</si>
  <si>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</si>
  <si>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</si>
  <si>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</si>
  <si>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</si>
  <si>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</si>
  <si>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</si>
  <si>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</si>
  <si>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</si>
  <si>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</si>
  <si>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</si>
  <si>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</si>
  <si>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</si>
  <si>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</si>
  <si>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</si>
  <si>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</si>
  <si>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</si>
  <si>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</si>
  <si>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</si>
  <si>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</si>
  <si>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</si>
  <si>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</si>
  <si>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</si>
  <si>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</si>
  <si>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</si>
  <si>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</si>
  <si>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</si>
  <si>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</si>
  <si>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</si>
  <si>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</si>
  <si>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</si>
  <si>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</si>
  <si>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</si>
  <si>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</si>
  <si>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</si>
  <si>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</si>
  <si>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</si>
  <si>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</si>
  <si>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</si>
  <si>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</si>
  <si>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</si>
  <si>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</si>
  <si>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</si>
  <si>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</si>
  <si>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</si>
  <si>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</si>
  <si>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</si>
  <si>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</si>
  <si>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</si>
  <si>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</si>
  <si>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</si>
  <si>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</si>
  <si>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</si>
  <si>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</si>
  <si>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</si>
  <si>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</si>
  <si>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</si>
  <si>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</si>
  <si>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</si>
  <si>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</si>
  <si>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</si>
  <si>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</si>
  <si>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</si>
  <si>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</si>
  <si>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</si>
  <si>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</si>
  <si>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</si>
  <si>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</si>
  <si>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</si>
  <si>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</si>
  <si>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</si>
  <si>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</si>
  <si>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</si>
  <si>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</si>
  <si>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</si>
  <si>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</si>
  <si>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</si>
  <si>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</si>
  <si>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</si>
  <si>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</si>
  <si>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</si>
  <si>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</si>
  <si>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</si>
  <si>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</si>
  <si>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</si>
  <si>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</si>
  <si>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</si>
  <si>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</si>
  <si>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</si>
  <si>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</si>
  <si>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</si>
  <si>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</si>
  <si>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比較分析の結果によると、比較的安定した経営状況が維持出来ている。今後は、水道事業を戦略的に進めていくために、「壬生町水道ビジョン」で策定した「安全」で「強靭」な水道を「安定」的に経営していくことを目指す。</t>
    <phoneticPr fontId="4"/>
  </si>
  <si>
    <t>「①経営収支比率」および「⑤料金回収率」は100％を上回っており、健全経営が維持されている。
「②累積欠損金比率」については、累積欠損金が発生していないため0％が維持できている。
「③流動比率」については、類似団体平均値を若干下回っているが、昨年度より数値は向上しており、指標の目安である100％も上回っているため、将来的には再び平均水準まで戻っていくものと思われる。
「④企業債残高対給水収益比率」については前年度と同水準を維持している。
「⑥給水原価」は、類似団体と比べても低い水準を維持出来ているが、更なる費用の削減や投資の効率化を図る必要がある。
「⑦施設利用率」については配水設備の更新により平均値を上回ったものの、「⑧有収率」が前年度より大幅に下回っているため、定期的な漏水調査による不明水の発見に努め、有収率の向上に繋げていきたい。</t>
    <rPh sb="111" eb="113">
      <t>ジャッカン</t>
    </rPh>
    <rPh sb="121" eb="124">
      <t>サクネンド</t>
    </rPh>
    <rPh sb="126" eb="128">
      <t>スウチ</t>
    </rPh>
    <rPh sb="129" eb="131">
      <t>コウジョウ</t>
    </rPh>
    <rPh sb="205" eb="208">
      <t>ゼンネンド</t>
    </rPh>
    <rPh sb="209" eb="212">
      <t>ドウスイジュン</t>
    </rPh>
    <rPh sb="213" eb="215">
      <t>イジ</t>
    </rPh>
    <rPh sb="291" eb="293">
      <t>ハイスイ</t>
    </rPh>
    <rPh sb="293" eb="295">
      <t>セツビ</t>
    </rPh>
    <rPh sb="296" eb="298">
      <t>コウシン</t>
    </rPh>
    <rPh sb="305" eb="307">
      <t>ウワマワ</t>
    </rPh>
    <rPh sb="320" eb="323">
      <t>ゼンネンド</t>
    </rPh>
    <rPh sb="325" eb="327">
      <t>オオハバ</t>
    </rPh>
    <rPh sb="328" eb="330">
      <t>シタマワ</t>
    </rPh>
    <rPh sb="337" eb="340">
      <t>テイキテキ</t>
    </rPh>
    <rPh sb="341" eb="343">
      <t>ロウスイ</t>
    </rPh>
    <rPh sb="343" eb="345">
      <t>チョウサ</t>
    </rPh>
    <rPh sb="348" eb="350">
      <t>フメイ</t>
    </rPh>
    <rPh sb="350" eb="351">
      <t>スイ</t>
    </rPh>
    <rPh sb="352" eb="354">
      <t>ハッケン</t>
    </rPh>
    <rPh sb="355" eb="356">
      <t>ツト</t>
    </rPh>
    <rPh sb="358" eb="361">
      <t>ユウシュウリツ</t>
    </rPh>
    <rPh sb="362" eb="364">
      <t>コウジョウ</t>
    </rPh>
    <rPh sb="365" eb="366">
      <t>ツナ</t>
    </rPh>
    <phoneticPr fontId="4"/>
  </si>
  <si>
    <t>「①有形固定資産減価償却率」および「②管路経年化率」については、平成２９年度に策定したアセットマネジメントに基づく更新計画を進めてきたことにより、昨年度より僅かながら増加している。とはいえ、依然全国平均以下であることを踏まえ、引き続き適切な更新を進めていきたい。
「③管路更新率」については類似団体の平均を下回っているが、漏水調査を実施し効率良く管路の更新を実施しているためであり、今後も水道施設の長寿命化を図りながら、計画的に更新を実施していく予定である。</t>
    <rPh sb="10" eb="12">
      <t>ショウキャク</t>
    </rPh>
    <rPh sb="83" eb="8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</si>
</sst>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0.47</c:v>
                </c:pt>
                <c:pt idx="2">
                  <c:v>0.24</c:v>
                </c:pt>
                <c:pt idx="3">
                  <c:v>0.41</c:v>
                </c:pt>
                <c:pt idx="4">
                  <c:v>0.21</c:v>
                </c:pt>
              </c:numCache>
            </c:numRef>
          </c:val>
          <c:extLst>
            <c:ext xmlns:c16="http://schemas.microsoft.com/office/drawing/2014/chart" uri="{C3380CC4-5D6E-409C-BE32-E72D297353CC}">
              <c16:uniqueId val="{00000000-8ACD-425B-AE15-9E453F5EDC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8ACD-425B-AE15-9E453F5EDC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54.83</c:v>
                </c:pt>
                <c:pt idx="1">
                  <c:v>56</c:v>
                </c:pt>
                <c:pt idx="2">
                  <c:v>55.75</c:v>
                </c:pt>
                <c:pt idx="3">
                  <c:v>54.5</c:v>
                </c:pt>
                <c:pt idx="4">
                  <c:v>60.96</c:v>
                </c:pt>
              </c:numCache>
            </c:numRef>
          </c:val>
          <c:extLst>
            <c:ext xmlns:c16="http://schemas.microsoft.com/office/drawing/2014/chart" uri="{C3380CC4-5D6E-409C-BE32-E72D297353CC}">
              <c16:uniqueId val="{00000000-5945-40A9-A729-1B87ACBA4E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945-40A9-A729-1B87ACBA4E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87.98</c:v>
                </c:pt>
                <c:pt idx="1">
                  <c:v>87.5</c:v>
                </c:pt>
                <c:pt idx="2">
                  <c:v>88.96</c:v>
                </c:pt>
                <c:pt idx="3">
                  <c:v>89.06</c:v>
                </c:pt>
                <c:pt idx="4">
                  <c:v>80.67</c:v>
                </c:pt>
              </c:numCache>
            </c:numRef>
          </c:val>
          <c:extLst>
            <c:ext xmlns:c16="http://schemas.microsoft.com/office/drawing/2014/chart" uri="{C3380CC4-5D6E-409C-BE32-E72D297353CC}">
              <c16:uniqueId val="{00000000-59ED-40A7-9F5F-CB1F059ECB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9ED-40A7-9F5F-CB1F059ECB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125.55</c:v>
                </c:pt>
                <c:pt idx="1">
                  <c:v>129.83000000000001</c:v>
                </c:pt>
                <c:pt idx="2">
                  <c:v>132.13999999999999</c:v>
                </c:pt>
                <c:pt idx="3">
                  <c:v>131.69</c:v>
                </c:pt>
                <c:pt idx="4">
                  <c:v>122.04</c:v>
                </c:pt>
              </c:numCache>
            </c:numRef>
          </c:val>
          <c:extLst>
            <c:ext xmlns:c16="http://schemas.microsoft.com/office/drawing/2014/chart" uri="{C3380CC4-5D6E-409C-BE32-E72D297353CC}">
              <c16:uniqueId val="{00000000-6BA5-461B-9511-DD43E63A43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BA5-461B-9511-DD43E63A43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45.54</c:v>
                </c:pt>
                <c:pt idx="1">
                  <c:v>46.77</c:v>
                </c:pt>
                <c:pt idx="2">
                  <c:v>47.75</c:v>
                </c:pt>
                <c:pt idx="3">
                  <c:v>47.43</c:v>
                </c:pt>
                <c:pt idx="4">
                  <c:v>48.27</c:v>
                </c:pt>
              </c:numCache>
            </c:numRef>
          </c:val>
          <c:extLst>
            <c:ext xmlns:c16="http://schemas.microsoft.com/office/drawing/2014/chart" uri="{C3380CC4-5D6E-409C-BE32-E72D297353CC}">
              <c16:uniqueId val="{00000000-77EB-4B62-A037-5184239486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7EB-4B62-A037-5184239486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7.95</c:v>
                </c:pt>
                <c:pt idx="1">
                  <c:v>9.3800000000000008</c:v>
                </c:pt>
                <c:pt idx="2">
                  <c:v>8.91</c:v>
                </c:pt>
                <c:pt idx="3">
                  <c:v>8.61</c:v>
                </c:pt>
                <c:pt idx="4">
                  <c:v>8.68</c:v>
                </c:pt>
              </c:numCache>
            </c:numRef>
          </c:val>
          <c:extLst>
            <c:ext xmlns:c16="http://schemas.microsoft.com/office/drawing/2014/chart" uri="{C3380CC4-5D6E-409C-BE32-E72D297353CC}">
              <c16:uniqueId val="{00000000-ABA4-4FEB-B00A-422E4F714B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ABA4-4FEB-B00A-422E4F714B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21-49B8-80D5-3B2EF5C3E5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821-49B8-80D5-3B2EF5C3E5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434.47</c:v>
                </c:pt>
                <c:pt idx="1">
                  <c:v>551.22</c:v>
                </c:pt>
                <c:pt idx="2">
                  <c:v>528.86</c:v>
                </c:pt>
                <c:pt idx="3">
                  <c:v>310.41000000000003</c:v>
                </c:pt>
                <c:pt idx="4">
                  <c:v>319.97000000000003</c:v>
                </c:pt>
              </c:numCache>
            </c:numRef>
          </c:val>
          <c:extLst>
            <c:ext xmlns:c16="http://schemas.microsoft.com/office/drawing/2014/chart" uri="{C3380CC4-5D6E-409C-BE32-E72D297353CC}">
              <c16:uniqueId val="{00000000-F4A5-41C5-AD2F-0BBB5B41F9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F4A5-41C5-AD2F-0BBB5B41F9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348.13</c:v>
                </c:pt>
                <c:pt idx="1">
                  <c:v>320.14999999999998</c:v>
                </c:pt>
                <c:pt idx="2">
                  <c:v>293.47000000000003</c:v>
                </c:pt>
                <c:pt idx="3">
                  <c:v>314.02</c:v>
                </c:pt>
                <c:pt idx="4">
                  <c:v>314.72000000000003</c:v>
                </c:pt>
              </c:numCache>
            </c:numRef>
          </c:val>
          <c:extLst>
            <c:ext xmlns:c16="http://schemas.microsoft.com/office/drawing/2014/chart" uri="{C3380CC4-5D6E-409C-BE32-E72D297353CC}">
              <c16:uniqueId val="{00000000-65D8-4155-A3AE-FEAC34ED71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65D8-4155-A3AE-FEAC34ED71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119.28</c:v>
                </c:pt>
                <c:pt idx="1">
                  <c:v>123.59</c:v>
                </c:pt>
                <c:pt idx="2">
                  <c:v>126.62</c:v>
                </c:pt>
                <c:pt idx="3">
                  <c:v>125.38</c:v>
                </c:pt>
                <c:pt idx="4">
                  <c:v>116.95</c:v>
                </c:pt>
              </c:numCache>
            </c:numRef>
          </c:val>
          <c:extLst>
            <c:ext xmlns:c16="http://schemas.microsoft.com/office/drawing/2014/chart" uri="{C3380CC4-5D6E-409C-BE32-E72D297353CC}">
              <c16:uniqueId val="{00000000-A3E3-472E-904E-09E503F8B3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A3E3-472E-904E-09E503F8B3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125.96</c:v>
                </c:pt>
                <c:pt idx="1">
                  <c:v>121.89</c:v>
                </c:pt>
                <c:pt idx="2">
                  <c:v>119.19</c:v>
                </c:pt>
                <c:pt idx="3">
                  <c:v>120.29</c:v>
                </c:pt>
                <c:pt idx="4">
                  <c:v>128.54</c:v>
                </c:pt>
              </c:numCache>
            </c:numRef>
          </c:val>
          <c:extLst>
            <c:ext xmlns:c16="http://schemas.microsoft.com/office/drawing/2014/chart" uri="{C3380CC4-5D6E-409C-BE32-E72D297353CC}">
              <c16:uniqueId val="{00000000-9F9B-4069-B466-DAE4ADD5B2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9F9B-4069-B466-DAE4ADD5B2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壬生町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39096</v>
      </c>
      <c r="AM8" s="61"/>
      <c r="AN8" s="61"/>
      <c r="AO8" s="61"/>
      <c r="AP8" s="61"/>
      <c r="AQ8" s="61"/>
      <c r="AR8" s="61"/>
      <c r="AS8" s="61"/>
      <c r="AT8" s="52">
        <f>データ!$S$6</f>
        <v>61.06</v>
      </c>
      <c r="AU8" s="53"/>
      <c r="AV8" s="53"/>
      <c r="AW8" s="53"/>
      <c r="AX8" s="53"/>
      <c r="AY8" s="53"/>
      <c r="AZ8" s="53"/>
      <c r="BA8" s="53"/>
      <c r="BB8" s="54">
        <f>データ!$T$6</f>
        <v>640.29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73.36</v>
      </c>
      <c r="J10" s="53"/>
      <c r="K10" s="53"/>
      <c r="L10" s="53"/>
      <c r="M10" s="53"/>
      <c r="N10" s="53"/>
      <c r="O10" s="64"/>
      <c r="P10" s="54">
        <f>データ!$P$6</f>
        <v>97.27</v>
      </c>
      <c r="Q10" s="54"/>
      <c r="R10" s="54"/>
      <c r="S10" s="54"/>
      <c r="T10" s="54"/>
      <c r="U10" s="54"/>
      <c r="V10" s="54"/>
      <c r="W10" s="61">
        <f>データ!$Q$6</f>
        <v>3047</v>
      </c>
      <c r="X10" s="61"/>
      <c r="Y10" s="61"/>
      <c r="Z10" s="61"/>
      <c r="AA10" s="61"/>
      <c r="AB10" s="61"/>
      <c r="AC10" s="61"/>
      <c r="AD10" s="2"/>
      <c r="AE10" s="2"/>
      <c r="AF10" s="2"/>
      <c r="AG10" s="2"/>
      <c r="AH10" s="4"/>
      <c r="AI10" s="4"/>
      <c r="AJ10" s="4"/>
      <c r="AK10" s="4"/>
      <c r="AL10" s="61">
        <f>データ!$U$6</f>
        <v>37919</v>
      </c>
      <c r="AM10" s="61"/>
      <c r="AN10" s="61"/>
      <c r="AO10" s="61"/>
      <c r="AP10" s="61"/>
      <c r="AQ10" s="61"/>
      <c r="AR10" s="61"/>
      <c r="AS10" s="61"/>
      <c r="AT10" s="52">
        <f>データ!$V$6</f>
        <v>21.94</v>
      </c>
      <c r="AU10" s="53"/>
      <c r="AV10" s="53"/>
      <c r="AW10" s="53"/>
      <c r="AX10" s="53"/>
      <c r="AY10" s="53"/>
      <c r="AZ10" s="53"/>
      <c r="BA10" s="53"/>
      <c r="BB10" s="54">
        <f>データ!$W$6</f>
        <v>1728.3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m9U5N8NkiqjUueJkTORJj9X6t7tcYO6MEtbzWyIobdwTR1ARtINjtkS46+jVczue5fZbuz4sWAvFCKuLKaCYg==" saltValue="ei7r0rCcqffLxTnqWs+C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93611</v>
      </c>
      <c r="D6" s="34">
        <f t="shared" si="3"/>
        <v>46</v>
      </c>
      <c r="E6" s="34">
        <f t="shared" si="3"/>
        <v>1</v>
      </c>
      <c r="F6" s="34">
        <f t="shared" si="3"/>
        <v>0</v>
      </c>
      <c r="G6" s="34">
        <f t="shared" si="3"/>
        <v>1</v>
      </c>
      <c r="H6" s="34" t="str">
        <f t="shared" si="3"/>
        <v>栃木県　壬生町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73.36</v>
      </c>
      <c r="P6" s="35">
        <f t="shared" si="3"/>
        <v>97.27</v>
      </c>
      <c r="Q6" s="35">
        <f t="shared" si="3"/>
        <v>3047</v>
      </c>
      <c r="R6" s="35">
        <f t="shared" si="3"/>
        <v>39096</v>
      </c>
      <c r="S6" s="35">
        <f t="shared" si="3"/>
        <v>61.06</v>
      </c>
      <c r="T6" s="35">
        <f t="shared" si="3"/>
        <v>640.29</v>
      </c>
      <c r="U6" s="35">
        <f t="shared" si="3"/>
        <v>37919</v>
      </c>
      <c r="V6" s="35">
        <f t="shared" si="3"/>
        <v>21.94</v>
      </c>
      <c r="W6" s="35">
        <f t="shared" si="3"/>
        <v>1728.3</v>
      </c>
      <c r="X6" s="36">
        <f>IF(X7="",NA(),X7)</f>
        <v>125.55</v>
      </c>
      <c r="Y6" s="36">
        <f t="shared" ref="Y6:AG6" si="4">IF(Y7="",NA(),Y7)</f>
        <v>129.83000000000001</v>
      </c>
      <c r="Z6" s="36">
        <f t="shared" si="4"/>
        <v>132.13999999999999</v>
      </c>
      <c r="AA6" s="36">
        <f t="shared" si="4"/>
        <v>131.69</v>
      </c>
      <c r="AB6" s="36">
        <f t="shared" si="4"/>
        <v>122.04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434.47</v>
      </c>
      <c r="AU6" s="36">
        <f t="shared" ref="AU6:BC6" si="6">IF(AU7="",NA(),AU7)</f>
        <v>551.22</v>
      </c>
      <c r="AV6" s="36">
        <f t="shared" si="6"/>
        <v>528.86</v>
      </c>
      <c r="AW6" s="36">
        <f t="shared" si="6"/>
        <v>310.41000000000003</v>
      </c>
      <c r="AX6" s="36">
        <f t="shared" si="6"/>
        <v>319.97000000000003</v>
      </c>
      <c r="AY6" s="36">
        <f t="shared" si="6"/>
        <v>377.63</v>
      </c>
      <c r="AZ6" s="36">
        <f t="shared" si="6"/>
        <v>357.34</v>
      </c>
      <c r="BA6" s="36">
        <f t="shared" si="6"/>
        <v>366.03</v>
      </c>
      <c r="BB6" s="36">
        <f t="shared" si="6"/>
        <v>365.18</v>
      </c>
      <c r="BC6" s="36">
        <f t="shared" si="6"/>
        <v>327.77</v>
      </c>
      <c r="BD6" s="35" t="str">
        <f>IF(BD7="","",IF(BD7="-","【-】","【"&amp;SUBSTITUTE(TEXT(BD7,"#,##0.00"),"-","△")&amp;"】"))</f>
        <v>【260.31】</v>
      </c>
      <c r="BE6" s="36">
        <f>IF(BE7="",NA(),BE7)</f>
        <v>348.13</v>
      </c>
      <c r="BF6" s="36">
        <f t="shared" ref="BF6:BN6" si="7">IF(BF7="",NA(),BF7)</f>
        <v>320.14999999999998</v>
      </c>
      <c r="BG6" s="36">
        <f t="shared" si="7"/>
        <v>293.47000000000003</v>
      </c>
      <c r="BH6" s="36">
        <f t="shared" si="7"/>
        <v>314.02</v>
      </c>
      <c r="BI6" s="36">
        <f t="shared" si="7"/>
        <v>314.72000000000003</v>
      </c>
      <c r="BJ6" s="36">
        <f t="shared" si="7"/>
        <v>364.71</v>
      </c>
      <c r="BK6" s="36">
        <f t="shared" si="7"/>
        <v>373.69</v>
      </c>
      <c r="BL6" s="36">
        <f t="shared" si="7"/>
        <v>370.12</v>
      </c>
      <c r="BM6" s="36">
        <f t="shared" si="7"/>
        <v>371.65</v>
      </c>
      <c r="BN6" s="36">
        <f t="shared" si="7"/>
        <v>397.1</v>
      </c>
      <c r="BO6" s="35" t="str">
        <f>IF(BO7="","",IF(BO7="-","【-】","【"&amp;SUBSTITUTE(TEXT(BO7,"#,##0.00"),"-","△")&amp;"】"))</f>
        <v>【275.67】</v>
      </c>
      <c r="BP6" s="36">
        <f>IF(BP7="",NA(),BP7)</f>
        <v>119.28</v>
      </c>
      <c r="BQ6" s="36">
        <f t="shared" ref="BQ6:BY6" si="8">IF(BQ7="",NA(),BQ7)</f>
        <v>123.59</v>
      </c>
      <c r="BR6" s="36">
        <f t="shared" si="8"/>
        <v>126.62</v>
      </c>
      <c r="BS6" s="36">
        <f t="shared" si="8"/>
        <v>125.38</v>
      </c>
      <c r="BT6" s="36">
        <f t="shared" si="8"/>
        <v>116.95</v>
      </c>
      <c r="BU6" s="36">
        <f t="shared" si="8"/>
        <v>100.65</v>
      </c>
      <c r="BV6" s="36">
        <f t="shared" si="8"/>
        <v>99.87</v>
      </c>
      <c r="BW6" s="36">
        <f t="shared" si="8"/>
        <v>100.42</v>
      </c>
      <c r="BX6" s="36">
        <f t="shared" si="8"/>
        <v>98.77</v>
      </c>
      <c r="BY6" s="36">
        <f t="shared" si="8"/>
        <v>95.79</v>
      </c>
      <c r="BZ6" s="35" t="str">
        <f>IF(BZ7="","",IF(BZ7="-","【-】","【"&amp;SUBSTITUTE(TEXT(BZ7,"#,##0.00"),"-","△")&amp;"】"))</f>
        <v>【100.05】</v>
      </c>
      <c r="CA6" s="36">
        <f>IF(CA7="",NA(),CA7)</f>
        <v>125.96</v>
      </c>
      <c r="CB6" s="36">
        <f t="shared" ref="CB6:CJ6" si="9">IF(CB7="",NA(),CB7)</f>
        <v>121.89</v>
      </c>
      <c r="CC6" s="36">
        <f t="shared" si="9"/>
        <v>119.19</v>
      </c>
      <c r="CD6" s="36">
        <f t="shared" si="9"/>
        <v>120.29</v>
      </c>
      <c r="CE6" s="36">
        <f t="shared" si="9"/>
        <v>128.54</v>
      </c>
      <c r="CF6" s="36">
        <f t="shared" si="9"/>
        <v>170.19</v>
      </c>
      <c r="CG6" s="36">
        <f t="shared" si="9"/>
        <v>171.81</v>
      </c>
      <c r="CH6" s="36">
        <f t="shared" si="9"/>
        <v>171.67</v>
      </c>
      <c r="CI6" s="36">
        <f t="shared" si="9"/>
        <v>173.67</v>
      </c>
      <c r="CJ6" s="36">
        <f t="shared" si="9"/>
        <v>171.13</v>
      </c>
      <c r="CK6" s="35" t="str">
        <f>IF(CK7="","",IF(CK7="-","【-】","【"&amp;SUBSTITUTE(TEXT(CK7,"#,##0.00"),"-","△")&amp;"】"))</f>
        <v>【166.40】</v>
      </c>
      <c r="CL6" s="36">
        <f>IF(CL7="",NA(),CL7)</f>
        <v>54.83</v>
      </c>
      <c r="CM6" s="36">
        <f t="shared" ref="CM6:CU6" si="10">IF(CM7="",NA(),CM7)</f>
        <v>56</v>
      </c>
      <c r="CN6" s="36">
        <f t="shared" si="10"/>
        <v>55.75</v>
      </c>
      <c r="CO6" s="36">
        <f t="shared" si="10"/>
        <v>54.5</v>
      </c>
      <c r="CP6" s="36">
        <f t="shared" si="10"/>
        <v>60.96</v>
      </c>
      <c r="CQ6" s="36">
        <f t="shared" si="10"/>
        <v>59.01</v>
      </c>
      <c r="CR6" s="36">
        <f t="shared" si="10"/>
        <v>60.03</v>
      </c>
      <c r="CS6" s="36">
        <f t="shared" si="10"/>
        <v>59.74</v>
      </c>
      <c r="CT6" s="36">
        <f t="shared" si="10"/>
        <v>59.67</v>
      </c>
      <c r="CU6" s="36">
        <f t="shared" si="10"/>
        <v>60.12</v>
      </c>
      <c r="CV6" s="35" t="str">
        <f>IF(CV7="","",IF(CV7="-","【-】","【"&amp;SUBSTITUTE(TEXT(CV7,"#,##0.00"),"-","△")&amp;"】"))</f>
        <v>【60.69】</v>
      </c>
      <c r="CW6" s="36">
        <f>IF(CW7="",NA(),CW7)</f>
        <v>87.98</v>
      </c>
      <c r="CX6" s="36">
        <f t="shared" ref="CX6:DF6" si="11">IF(CX7="",NA(),CX7)</f>
        <v>87.5</v>
      </c>
      <c r="CY6" s="36">
        <f t="shared" si="11"/>
        <v>88.96</v>
      </c>
      <c r="CZ6" s="36">
        <f t="shared" si="11"/>
        <v>89.06</v>
      </c>
      <c r="DA6" s="36">
        <f t="shared" si="11"/>
        <v>80.67</v>
      </c>
      <c r="DB6" s="36">
        <f t="shared" si="11"/>
        <v>85.37</v>
      </c>
      <c r="DC6" s="36">
        <f t="shared" si="11"/>
        <v>84.81</v>
      </c>
      <c r="DD6" s="36">
        <f t="shared" si="11"/>
        <v>84.8</v>
      </c>
      <c r="DE6" s="36">
        <f t="shared" si="11"/>
        <v>84.6</v>
      </c>
      <c r="DF6" s="36">
        <f t="shared" si="11"/>
        <v>84.24</v>
      </c>
      <c r="DG6" s="35" t="str">
        <f>IF(DG7="","",IF(DG7="-","【-】","【"&amp;SUBSTITUTE(TEXT(DG7,"#,##0.00"),"-","△")&amp;"】"))</f>
        <v>【89.82】</v>
      </c>
      <c r="DH6" s="36">
        <f>IF(DH7="",NA(),DH7)</f>
        <v>45.54</v>
      </c>
      <c r="DI6" s="36">
        <f t="shared" ref="DI6:DQ6" si="12">IF(DI7="",NA(),DI7)</f>
        <v>46.77</v>
      </c>
      <c r="DJ6" s="36">
        <f t="shared" si="12"/>
        <v>47.75</v>
      </c>
      <c r="DK6" s="36">
        <f t="shared" si="12"/>
        <v>47.43</v>
      </c>
      <c r="DL6" s="36">
        <f t="shared" si="12"/>
        <v>48.27</v>
      </c>
      <c r="DM6" s="36">
        <f t="shared" si="12"/>
        <v>46.9</v>
      </c>
      <c r="DN6" s="36">
        <f t="shared" si="12"/>
        <v>47.28</v>
      </c>
      <c r="DO6" s="36">
        <f t="shared" si="12"/>
        <v>47.66</v>
      </c>
      <c r="DP6" s="36">
        <f t="shared" si="12"/>
        <v>48.17</v>
      </c>
      <c r="DQ6" s="36">
        <f t="shared" si="12"/>
        <v>48.83</v>
      </c>
      <c r="DR6" s="35" t="str">
        <f>IF(DR7="","",IF(DR7="-","【-】","【"&amp;SUBSTITUTE(TEXT(DR7,"#,##0.00"),"-","△")&amp;"】"))</f>
        <v>【50.19】</v>
      </c>
      <c r="DS6" s="36">
        <f>IF(DS7="",NA(),DS7)</f>
        <v>7.95</v>
      </c>
      <c r="DT6" s="36">
        <f t="shared" ref="DT6:EB6" si="13">IF(DT7="",NA(),DT7)</f>
        <v>9.3800000000000008</v>
      </c>
      <c r="DU6" s="36">
        <f t="shared" si="13"/>
        <v>8.91</v>
      </c>
      <c r="DV6" s="36">
        <f t="shared" si="13"/>
        <v>8.61</v>
      </c>
      <c r="DW6" s="36">
        <f t="shared" si="13"/>
        <v>8.68</v>
      </c>
      <c r="DX6" s="36">
        <f t="shared" si="13"/>
        <v>12.03</v>
      </c>
      <c r="DY6" s="36">
        <f t="shared" si="13"/>
        <v>12.19</v>
      </c>
      <c r="DZ6" s="36">
        <f t="shared" si="13"/>
        <v>15.1</v>
      </c>
      <c r="EA6" s="36">
        <f t="shared" si="13"/>
        <v>17.12</v>
      </c>
      <c r="EB6" s="36">
        <f t="shared" si="13"/>
        <v>18.18</v>
      </c>
      <c r="EC6" s="35" t="str">
        <f>IF(EC7="","",IF(EC7="-","【-】","【"&amp;SUBSTITUTE(TEXT(EC7,"#,##0.00"),"-","△")&amp;"】"))</f>
        <v>【20.63】</v>
      </c>
      <c r="ED6" s="36">
        <f>IF(ED7="",NA(),ED7)</f>
        <v>0.63</v>
      </c>
      <c r="EE6" s="36">
        <f t="shared" ref="EE6:EM6" si="14">IF(EE7="",NA(),EE7)</f>
        <v>0.47</v>
      </c>
      <c r="EF6" s="36">
        <f t="shared" si="14"/>
        <v>0.24</v>
      </c>
      <c r="EG6" s="36">
        <f t="shared" si="14"/>
        <v>0.41</v>
      </c>
      <c r="EH6" s="36">
        <f t="shared" si="14"/>
        <v>0.21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93611</v>
      </c>
      <c r="D7" s="38">
        <v>46</v>
      </c>
      <c r="E7" s="38">
        <v>1</v>
      </c>
      <c r="F7" s="38">
        <v>0</v>
      </c>
      <c r="G7" s="38">
        <v>1</v>
      </c>
      <c r="H7" s="38" t="s">
        <v>93</v>
      </c>
      <c r="I7" s="38" t="s">
        <v>94</v>
      </c>
      <c r="J7" s="38" t="s">
        <v>95</v>
      </c>
      <c r="K7" s="38" t="s">
        <v>96</v>
      </c>
      <c r="L7" s="38" t="s">
        <v>97</v>
      </c>
      <c r="M7" s="38" t="s">
        <v>98</v>
      </c>
      <c r="N7" s="39" t="s">
        <v>99</v>
      </c>
      <c r="O7" s="39">
        <v>73.36</v>
      </c>
      <c r="P7" s="39">
        <v>97.27</v>
      </c>
      <c r="Q7" s="39">
        <v>3047</v>
      </c>
      <c r="R7" s="39">
        <v>39096</v>
      </c>
      <c r="S7" s="39">
        <v>61.06</v>
      </c>
      <c r="T7" s="39">
        <v>640.29</v>
      </c>
      <c r="U7" s="39">
        <v>37919</v>
      </c>
      <c r="V7" s="39">
        <v>21.94</v>
      </c>
      <c r="W7" s="39">
        <v>1728.3</v>
      </c>
      <c r="X7" s="39">
        <v>125.55</v>
      </c>
      <c r="Y7" s="39">
        <v>129.83000000000001</v>
      </c>
      <c r="Z7" s="39">
        <v>132.13999999999999</v>
      </c>
      <c r="AA7" s="39">
        <v>131.69</v>
      </c>
      <c r="AB7" s="39">
        <v>122.04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434.47</v>
      </c>
      <c r="AU7" s="39">
        <v>551.22</v>
      </c>
      <c r="AV7" s="39">
        <v>528.86</v>
      </c>
      <c r="AW7" s="39">
        <v>310.41000000000003</v>
      </c>
      <c r="AX7" s="39">
        <v>319.97000000000003</v>
      </c>
      <c r="AY7" s="39">
        <v>377.63</v>
      </c>
      <c r="AZ7" s="39">
        <v>357.34</v>
      </c>
      <c r="BA7" s="39">
        <v>366.03</v>
      </c>
      <c r="BB7" s="39">
        <v>365.18</v>
      </c>
      <c r="BC7" s="39">
        <v>327.77</v>
      </c>
      <c r="BD7" s="39">
        <v>260.31</v>
      </c>
      <c r="BE7" s="39">
        <v>348.13</v>
      </c>
      <c r="BF7" s="39">
        <v>320.14999999999998</v>
      </c>
      <c r="BG7" s="39">
        <v>293.47000000000003</v>
      </c>
      <c r="BH7" s="39">
        <v>314.02</v>
      </c>
      <c r="BI7" s="39">
        <v>314.72000000000003</v>
      </c>
      <c r="BJ7" s="39">
        <v>364.71</v>
      </c>
      <c r="BK7" s="39">
        <v>373.69</v>
      </c>
      <c r="BL7" s="39">
        <v>370.12</v>
      </c>
      <c r="BM7" s="39">
        <v>371.65</v>
      </c>
      <c r="BN7" s="39">
        <v>397.1</v>
      </c>
      <c r="BO7" s="39">
        <v>275.67</v>
      </c>
      <c r="BP7" s="39">
        <v>119.28</v>
      </c>
      <c r="BQ7" s="39">
        <v>123.59</v>
      </c>
      <c r="BR7" s="39">
        <v>126.62</v>
      </c>
      <c r="BS7" s="39">
        <v>125.38</v>
      </c>
      <c r="BT7" s="39">
        <v>116.95</v>
      </c>
      <c r="BU7" s="39">
        <v>100.65</v>
      </c>
      <c r="BV7" s="39">
        <v>99.87</v>
      </c>
      <c r="BW7" s="39">
        <v>100.42</v>
      </c>
      <c r="BX7" s="39">
        <v>98.77</v>
      </c>
      <c r="BY7" s="39">
        <v>95.79</v>
      </c>
      <c r="BZ7" s="39">
        <v>100.05</v>
      </c>
      <c r="CA7" s="39">
        <v>125.96</v>
      </c>
      <c r="CB7" s="39">
        <v>121.89</v>
      </c>
      <c r="CC7" s="39">
        <v>119.19</v>
      </c>
      <c r="CD7" s="39">
        <v>120.29</v>
      </c>
      <c r="CE7" s="39">
        <v>128.54</v>
      </c>
      <c r="CF7" s="39">
        <v>170.19</v>
      </c>
      <c r="CG7" s="39">
        <v>171.81</v>
      </c>
      <c r="CH7" s="39">
        <v>171.67</v>
      </c>
      <c r="CI7" s="39">
        <v>173.67</v>
      </c>
      <c r="CJ7" s="39">
        <v>171.13</v>
      </c>
      <c r="CK7" s="39">
        <v>166.4</v>
      </c>
      <c r="CL7" s="39">
        <v>54.83</v>
      </c>
      <c r="CM7" s="39">
        <v>56</v>
      </c>
      <c r="CN7" s="39">
        <v>55.75</v>
      </c>
      <c r="CO7" s="39">
        <v>54.5</v>
      </c>
      <c r="CP7" s="39">
        <v>60.96</v>
      </c>
      <c r="CQ7" s="39">
        <v>59.01</v>
      </c>
      <c r="CR7" s="39">
        <v>60.03</v>
      </c>
      <c r="CS7" s="39">
        <v>59.74</v>
      </c>
      <c r="CT7" s="39">
        <v>59.67</v>
      </c>
      <c r="CU7" s="39">
        <v>60.12</v>
      </c>
      <c r="CV7" s="39">
        <v>60.69</v>
      </c>
      <c r="CW7" s="39">
        <v>87.98</v>
      </c>
      <c r="CX7" s="39">
        <v>87.5</v>
      </c>
      <c r="CY7" s="39">
        <v>88.96</v>
      </c>
      <c r="CZ7" s="39">
        <v>89.06</v>
      </c>
      <c r="DA7" s="39">
        <v>80.67</v>
      </c>
      <c r="DB7" s="39">
        <v>85.37</v>
      </c>
      <c r="DC7" s="39">
        <v>84.81</v>
      </c>
      <c r="DD7" s="39">
        <v>84.8</v>
      </c>
      <c r="DE7" s="39">
        <v>84.6</v>
      </c>
      <c r="DF7" s="39">
        <v>84.24</v>
      </c>
      <c r="DG7" s="39">
        <v>89.82</v>
      </c>
      <c r="DH7" s="39">
        <v>45.54</v>
      </c>
      <c r="DI7" s="39">
        <v>46.77</v>
      </c>
      <c r="DJ7" s="39">
        <v>47.75</v>
      </c>
      <c r="DK7" s="39">
        <v>47.43</v>
      </c>
      <c r="DL7" s="39">
        <v>48.27</v>
      </c>
      <c r="DM7" s="39">
        <v>46.9</v>
      </c>
      <c r="DN7" s="39">
        <v>47.28</v>
      </c>
      <c r="DO7" s="39">
        <v>47.66</v>
      </c>
      <c r="DP7" s="39">
        <v>48.17</v>
      </c>
      <c r="DQ7" s="39">
        <v>48.83</v>
      </c>
      <c r="DR7" s="39">
        <v>50.19</v>
      </c>
      <c r="DS7" s="39">
        <v>7.95</v>
      </c>
      <c r="DT7" s="39">
        <v>9.3800000000000008</v>
      </c>
      <c r="DU7" s="39">
        <v>8.91</v>
      </c>
      <c r="DV7" s="39">
        <v>8.61</v>
      </c>
      <c r="DW7" s="39">
        <v>8.68</v>
      </c>
      <c r="DX7" s="39">
        <v>12.03</v>
      </c>
      <c r="DY7" s="39">
        <v>12.19</v>
      </c>
      <c r="DZ7" s="39">
        <v>15.1</v>
      </c>
      <c r="EA7" s="39">
        <v>17.12</v>
      </c>
      <c r="EB7" s="39">
        <v>18.18</v>
      </c>
      <c r="EC7" s="39">
        <v>20.63</v>
      </c>
      <c r="ED7" s="39">
        <v>0.63</v>
      </c>
      <c r="EE7" s="39">
        <v>0.47</v>
      </c>
      <c r="EF7" s="39">
        <v>0.24</v>
      </c>
      <c r="EG7" s="39">
        <v>0.41</v>
      </c>
      <c r="EH7" s="39">
        <v>0.21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2022-01-24T04:46:30Z</cp:lastPrinted>
  <dcterms:created xsi:type="dcterms:W3CDTF">2021-12-03T06:45:47Z</dcterms:created>
  <dcterms:modified xsi:type="dcterms:W3CDTF">2022-02-22T07:53:43Z</dcterms:modified>
  <cp:category/>
</cp:coreProperties>
</file>