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306BAFB5-8AC7-48C6-BF95-8646ACDBDF0C}" xr6:coauthVersionLast="47" xr6:coauthVersionMax="47" xr10:uidLastSave="{00000000-0000-0000-0000-000000000000}"/>
  <workbookProtection workbookAlgorithmName="SHA-512" workbookHashValue="5kDlFmNazdjYwrzTpjAzxn35GJ5z5A2rEuaBwD6S9bCZ+IJ3SmlI27un0wkvcwJRMJEd70+vwD8Xp+7CeP4WVA==" workbookSaltValue="awKhgqQZvhxXaBx+4jZ8T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BB10" i="4"/>
  <c r="AT10" i="4"/>
  <c r="AL10" i="4"/>
  <c r="I10" i="4"/>
  <c r="B10" i="4"/>
  <c r="W8" i="4"/>
  <c r="P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<sst xmlns="http://schemas.openxmlformats.org/spreadsheetml/2006/main" count="228" uniqueCount="114">
  <si>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</si>
  <si>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</si>
  <si>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</si>
  <si>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</si>
  <si>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</si>
  <si>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</si>
  <si>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</si>
  <si>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</si>
  <si>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</si>
  <si>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</si>
  <si>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</si>
  <si>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</si>
  <si>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</si>
  <si>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</si>
  <si>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</si>
  <si>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</si>
  <si>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</si>
  <si>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</si>
  <si>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</si>
  <si>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</si>
  <si>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</si>
  <si>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</si>
  <si>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</si>
  <si>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</si>
  <si>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</si>
  <si>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</si>
  <si>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</si>
  <si>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</si>
  <si>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</si>
  <si>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</si>
  <si>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</si>
  <si>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</si>
  <si>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</si>
  <si>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</si>
  <si>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</si>
  <si>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</si>
  <si>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</si>
  <si>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</si>
  <si>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</si>
  <si>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</si>
  <si>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</si>
  <si>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</si>
  <si>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</si>
  <si>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</si>
  <si>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</si>
  <si>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</si>
  <si>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</si>
  <si>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</si>
  <si>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</si>
  <si>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</si>
  <si>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</si>
  <si>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</si>
  <si>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</si>
  <si>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</si>
  <si>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</si>
  <si>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</si>
  <si>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</si>
  <si>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</si>
  <si>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</si>
  <si>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</si>
  <si>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</si>
  <si>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</si>
  <si>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</si>
  <si>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</si>
  <si>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</si>
  <si>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</si>
  <si>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</si>
  <si>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</si>
  <si>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</si>
  <si>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</si>
  <si>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</si>
  <si>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</si>
  <si>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</si>
  <si>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</si>
  <si>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</si>
  <si>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</si>
  <si>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</si>
  <si>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</si>
  <si>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</si>
  <si>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</si>
  <si>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</si>
  <si>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</si>
  <si>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</si>
  <si>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</si>
  <si>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</si>
  <si>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</si>
  <si>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</si>
  <si>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</si>
  <si>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</si>
  <si>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</si>
  <si>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</si>
  <si>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</si>
  <si>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</si>
  <si>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</si>
  <si>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</si>
  <si>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</si>
  <si>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</si>
  <si>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</si>
  <si>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</si>
  <si>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</si>
  <si>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</si>
  <si>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</si>
  <si>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</si>
  <si>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</si>
  <si>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</si>
  <si>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</si>
  <si>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</si>
  <si>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</si>
  <si>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</si>
  <si>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</si>
  <si>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</si>
  <si>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比較分析の結果によると、比較的安定した経営状況が維持出来ている。今後は、水道事業を戦略的に進めていくために、「壬生町水道ビジョン」で策定した「安全」で「強靭」な水道を「安定」的に経営していくことを目指す。</t>
    <phoneticPr fontId="4"/>
  </si>
  <si>
    <t>「①経営収支比率」および「⑤料金回収率」は100％を上回っており、健全経営が維持されている。
「②累積欠損金比率」については、累積欠損金が発生していないため0％が維持できている。
「③流動比率」については、施設の大規模な更新に伴い未払金が増えたことにより、一時的に数値が下がっているが、指標の目安である100％は上回っており、施設の更新も完了したため、将来的には再び平均水準まで戻っていくものと思われる。
「④企業債残高対給水収益比率」については前年度と同水準を維持している。
「⑥給水原価」は、類似団体と比べても低い水準を維持出来ているが、更なる費用の削減や投資の効率化を図る必要がある。
「⑦施設利用率」については配水設備の更新により平均値を上回っているものの、「⑧有収率」が前年度に引き続き減少しており、全国平均も下回っている状況のため、定期的な漏水調査による不明水の発見に努め、有収率の向上に繋げていきたい。</t>
    <rPh sb="103" eb="105">
      <t>シセツ</t>
    </rPh>
    <rPh sb="106" eb="109">
      <t>ダイキボ</t>
    </rPh>
    <rPh sb="110" eb="112">
      <t>コウシン</t>
    </rPh>
    <rPh sb="113" eb="114">
      <t>トモナ</t>
    </rPh>
    <rPh sb="115" eb="118">
      <t>ミバライキン</t>
    </rPh>
    <rPh sb="119" eb="120">
      <t>フ</t>
    </rPh>
    <rPh sb="128" eb="131">
      <t>イチジテキ</t>
    </rPh>
    <rPh sb="132" eb="134">
      <t>スウチ</t>
    </rPh>
    <rPh sb="135" eb="136">
      <t>サ</t>
    </rPh>
    <rPh sb="163" eb="165">
      <t>シセツ</t>
    </rPh>
    <rPh sb="166" eb="168">
      <t>コウシン</t>
    </rPh>
    <rPh sb="169" eb="171">
      <t>カンリョウ</t>
    </rPh>
    <rPh sb="355" eb="359">
      <t>ゼンコクヘイキン</t>
    </rPh>
    <rPh sb="360" eb="362">
      <t>シタマワ</t>
    </rPh>
    <rPh sb="366" eb="368">
      <t>ジョウキョウ</t>
    </rPh>
    <phoneticPr fontId="4"/>
  </si>
  <si>
    <t>「①有形固定資産減価償却率」および「②管路経年化率」については、平成２９年度に策定したアセットマネジメントに基づく更新計画を進めてきたことにより、昨年度より僅かながら増加している。とはいえ、依然全国平均以下であることを踏まえ、引き続き適切な更新を進めていきたい。
「③管路更新率」については類似団体の平均を下回っているが、管径が太く単価の高い基幹配水管の更新を優先しているためであり、今後も水道施設の長寿命化を図りながら、計画的に更新を実施していく予定である。</t>
    <rPh sb="180" eb="182">
      <t>ユウセン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</si>
</sst>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0.24</c:v>
                </c:pt>
                <c:pt idx="2">
                  <c:v>0.41</c:v>
                </c:pt>
                <c:pt idx="3">
                  <c:v>0.21</c:v>
                </c:pt>
                <c:pt idx="4">
                  <c:v>0.17</c:v>
                </c:pt>
              </c:numCache>
            </c:numRef>
          </c:val>
          <c:extLst>
            <c:ext xmlns:c16="http://schemas.microsoft.com/office/drawing/2014/chart" uri="{C3380CC4-5D6E-409C-BE32-E72D297353CC}">
              <c16:uniqueId val="{00000000-FB12-4C69-A8DC-64EBDB0BD9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FB12-4C69-A8DC-64EBDB0BD9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c:v>
                </c:pt>
                <c:pt idx="1">
                  <c:v>55.75</c:v>
                </c:pt>
                <c:pt idx="2">
                  <c:v>54.5</c:v>
                </c:pt>
                <c:pt idx="3">
                  <c:v>60.96</c:v>
                </c:pt>
                <c:pt idx="4">
                  <c:v>61.91</c:v>
                </c:pt>
              </c:numCache>
            </c:numRef>
          </c:val>
          <c:extLst>
            <c:ext xmlns:c16="http://schemas.microsoft.com/office/drawing/2014/chart" uri="{C3380CC4-5D6E-409C-BE32-E72D297353CC}">
              <c16:uniqueId val="{00000000-9B58-4857-A8E9-9C44767CEB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B58-4857-A8E9-9C44767CEB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87.5</c:v>
                </c:pt>
                <c:pt idx="1">
                  <c:v>88.96</c:v>
                </c:pt>
                <c:pt idx="2">
                  <c:v>89.06</c:v>
                </c:pt>
                <c:pt idx="3">
                  <c:v>80.67</c:v>
                </c:pt>
                <c:pt idx="4">
                  <c:v>80.349999999999994</c:v>
                </c:pt>
              </c:numCache>
            </c:numRef>
          </c:val>
          <c:extLst>
            <c:ext xmlns:c16="http://schemas.microsoft.com/office/drawing/2014/chart" uri="{C3380CC4-5D6E-409C-BE32-E72D297353CC}">
              <c16:uniqueId val="{00000000-46D5-4A89-A7E0-F0E2FA8590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6D5-4A89-A7E0-F0E2FA8590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129.83000000000001</c:v>
                </c:pt>
                <c:pt idx="1">
                  <c:v>132.13999999999999</c:v>
                </c:pt>
                <c:pt idx="2">
                  <c:v>131.69</c:v>
                </c:pt>
                <c:pt idx="3">
                  <c:v>122.04</c:v>
                </c:pt>
                <c:pt idx="4">
                  <c:v>127.4</c:v>
                </c:pt>
              </c:numCache>
            </c:numRef>
          </c:val>
          <c:extLst>
            <c:ext xmlns:c16="http://schemas.microsoft.com/office/drawing/2014/chart" uri="{C3380CC4-5D6E-409C-BE32-E72D297353CC}">
              <c16:uniqueId val="{00000000-63F8-478A-93A2-69C67ABCAA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3F8-478A-93A2-69C67ABCAA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46.77</c:v>
                </c:pt>
                <c:pt idx="1">
                  <c:v>47.75</c:v>
                </c:pt>
                <c:pt idx="2">
                  <c:v>47.43</c:v>
                </c:pt>
                <c:pt idx="3">
                  <c:v>48.27</c:v>
                </c:pt>
                <c:pt idx="4">
                  <c:v>48.91</c:v>
                </c:pt>
              </c:numCache>
            </c:numRef>
          </c:val>
          <c:extLst>
            <c:ext xmlns:c16="http://schemas.microsoft.com/office/drawing/2014/chart" uri="{C3380CC4-5D6E-409C-BE32-E72D297353CC}">
              <c16:uniqueId val="{00000000-B3ED-4429-A56B-D8E6B38EEA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B3ED-4429-A56B-D8E6B38EEA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9.3800000000000008</c:v>
                </c:pt>
                <c:pt idx="1">
                  <c:v>8.91</c:v>
                </c:pt>
                <c:pt idx="2">
                  <c:v>8.61</c:v>
                </c:pt>
                <c:pt idx="3">
                  <c:v>8.68</c:v>
                </c:pt>
                <c:pt idx="4">
                  <c:v>9.25</c:v>
                </c:pt>
              </c:numCache>
            </c:numRef>
          </c:val>
          <c:extLst>
            <c:ext xmlns:c16="http://schemas.microsoft.com/office/drawing/2014/chart" uri="{C3380CC4-5D6E-409C-BE32-E72D297353CC}">
              <c16:uniqueId val="{00000000-1A33-4FE1-93C4-9A2628E68C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A33-4FE1-93C4-9A2628E68C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12-4CCF-9357-926114B0B5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412-4CCF-9357-926114B0B5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551.22</c:v>
                </c:pt>
                <c:pt idx="1">
                  <c:v>528.86</c:v>
                </c:pt>
                <c:pt idx="2">
                  <c:v>310.41000000000003</c:v>
                </c:pt>
                <c:pt idx="3">
                  <c:v>319.97000000000003</c:v>
                </c:pt>
                <c:pt idx="4">
                  <c:v>207.6</c:v>
                </c:pt>
              </c:numCache>
            </c:numRef>
          </c:val>
          <c:extLst>
            <c:ext xmlns:c16="http://schemas.microsoft.com/office/drawing/2014/chart" uri="{C3380CC4-5D6E-409C-BE32-E72D297353CC}">
              <c16:uniqueId val="{00000000-6F91-4329-BF7E-D0F4D8EBA5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6F91-4329-BF7E-D0F4D8EBA5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320.14999999999998</c:v>
                </c:pt>
                <c:pt idx="1">
                  <c:v>293.47000000000003</c:v>
                </c:pt>
                <c:pt idx="2">
                  <c:v>314.02</c:v>
                </c:pt>
                <c:pt idx="3">
                  <c:v>314.72000000000003</c:v>
                </c:pt>
                <c:pt idx="4">
                  <c:v>312.82</c:v>
                </c:pt>
              </c:numCache>
            </c:numRef>
          </c:val>
          <c:extLst>
            <c:ext xmlns:c16="http://schemas.microsoft.com/office/drawing/2014/chart" uri="{C3380CC4-5D6E-409C-BE32-E72D297353CC}">
              <c16:uniqueId val="{00000000-F2B9-4491-9D64-777EF74B7E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F2B9-4491-9D64-777EF74B7E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123.59</c:v>
                </c:pt>
                <c:pt idx="1">
                  <c:v>126.62</c:v>
                </c:pt>
                <c:pt idx="2">
                  <c:v>125.38</c:v>
                </c:pt>
                <c:pt idx="3">
                  <c:v>116.95</c:v>
                </c:pt>
                <c:pt idx="4">
                  <c:v>121.25</c:v>
                </c:pt>
              </c:numCache>
            </c:numRef>
          </c:val>
          <c:extLst>
            <c:ext xmlns:c16="http://schemas.microsoft.com/office/drawing/2014/chart" uri="{C3380CC4-5D6E-409C-BE32-E72D297353CC}">
              <c16:uniqueId val="{00000000-6319-4A80-AC3C-7238ECB689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319-4A80-AC3C-7238ECB689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121.89</c:v>
                </c:pt>
                <c:pt idx="1">
                  <c:v>119.19</c:v>
                </c:pt>
                <c:pt idx="2">
                  <c:v>120.29</c:v>
                </c:pt>
                <c:pt idx="3">
                  <c:v>128.54</c:v>
                </c:pt>
                <c:pt idx="4">
                  <c:v>124.26</c:v>
                </c:pt>
              </c:numCache>
            </c:numRef>
          </c:val>
          <c:extLst>
            <c:ext xmlns:c16="http://schemas.microsoft.com/office/drawing/2014/chart" uri="{C3380CC4-5D6E-409C-BE32-E72D297353CC}">
              <c16:uniqueId val="{00000000-70FB-4550-ADDE-3B8BDD04E8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0FB-4550-ADDE-3B8BDD04E8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壬生町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38831</v>
      </c>
      <c r="AM8" s="66"/>
      <c r="AN8" s="66"/>
      <c r="AO8" s="66"/>
      <c r="AP8" s="66"/>
      <c r="AQ8" s="66"/>
      <c r="AR8" s="66"/>
      <c r="AS8" s="66"/>
      <c r="AT8" s="37">
        <f>データ!$S$6</f>
        <v>61.06</v>
      </c>
      <c r="AU8" s="38"/>
      <c r="AV8" s="38"/>
      <c r="AW8" s="38"/>
      <c r="AX8" s="38"/>
      <c r="AY8" s="38"/>
      <c r="AZ8" s="38"/>
      <c r="BA8" s="38"/>
      <c r="BB8" s="55">
        <f>データ!$T$6</f>
        <v>635.95000000000005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71.36</v>
      </c>
      <c r="J10" s="38"/>
      <c r="K10" s="38"/>
      <c r="L10" s="38"/>
      <c r="M10" s="38"/>
      <c r="N10" s="38"/>
      <c r="O10" s="65"/>
      <c r="P10" s="55">
        <f>データ!$P$6</f>
        <v>98.75</v>
      </c>
      <c r="Q10" s="55"/>
      <c r="R10" s="55"/>
      <c r="S10" s="55"/>
      <c r="T10" s="55"/>
      <c r="U10" s="55"/>
      <c r="V10" s="55"/>
      <c r="W10" s="66">
        <f>データ!$Q$6</f>
        <v>3047</v>
      </c>
      <c r="X10" s="66"/>
      <c r="Y10" s="66"/>
      <c r="Z10" s="66"/>
      <c r="AA10" s="66"/>
      <c r="AB10" s="66"/>
      <c r="AC10" s="66"/>
      <c r="AD10" s="2"/>
      <c r="AE10" s="2"/>
      <c r="AF10" s="2"/>
      <c r="AG10" s="2"/>
      <c r="AH10" s="2"/>
      <c r="AI10" s="2"/>
      <c r="AJ10" s="2"/>
      <c r="AK10" s="2"/>
      <c r="AL10" s="66">
        <f>データ!$U$6</f>
        <v>38173</v>
      </c>
      <c r="AM10" s="66"/>
      <c r="AN10" s="66"/>
      <c r="AO10" s="66"/>
      <c r="AP10" s="66"/>
      <c r="AQ10" s="66"/>
      <c r="AR10" s="66"/>
      <c r="AS10" s="66"/>
      <c r="AT10" s="37">
        <f>データ!$V$6</f>
        <v>23.73</v>
      </c>
      <c r="AU10" s="38"/>
      <c r="AV10" s="38"/>
      <c r="AW10" s="38"/>
      <c r="AX10" s="38"/>
      <c r="AY10" s="38"/>
      <c r="AZ10" s="38"/>
      <c r="BA10" s="38"/>
      <c r="BB10" s="55">
        <f>データ!$W$6</f>
        <v>1608.64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113</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MQ4htG5SZU/3k4iIB0lddYnNe6jfI5ojhGwBt/fyPJDIqPceNsD6x5zY0PkGV+JWPwgkua5o79rn/7WT3Yxcw==" saltValue="XrgMqfjQfm0aQPXIkSJn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93611</v>
      </c>
      <c r="D6" s="20">
        <f t="shared" si="3"/>
        <v>46</v>
      </c>
      <c r="E6" s="20">
        <f t="shared" si="3"/>
        <v>1</v>
      </c>
      <c r="F6" s="20">
        <f t="shared" si="3"/>
        <v>0</v>
      </c>
      <c r="G6" s="20">
        <f t="shared" si="3"/>
        <v>1</v>
      </c>
      <c r="H6" s="20" t="str">
        <f t="shared" si="3"/>
        <v>栃木県　壬生町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71.36</v>
      </c>
      <c r="P6" s="21">
        <f t="shared" si="3"/>
        <v>98.75</v>
      </c>
      <c r="Q6" s="21">
        <f t="shared" si="3"/>
        <v>3047</v>
      </c>
      <c r="R6" s="21">
        <f t="shared" si="3"/>
        <v>38831</v>
      </c>
      <c r="S6" s="21">
        <f t="shared" si="3"/>
        <v>61.06</v>
      </c>
      <c r="T6" s="21">
        <f t="shared" si="3"/>
        <v>635.95000000000005</v>
      </c>
      <c r="U6" s="21">
        <f t="shared" si="3"/>
        <v>38173</v>
      </c>
      <c r="V6" s="21">
        <f t="shared" si="3"/>
        <v>23.73</v>
      </c>
      <c r="W6" s="21">
        <f t="shared" si="3"/>
        <v>1608.64</v>
      </c>
      <c r="X6" s="22">
        <f>IF(X7="",NA(),X7)</f>
        <v>129.83000000000001</v>
      </c>
      <c r="Y6" s="22">
        <f t="shared" ref="Y6:AG6" si="4">IF(Y7="",NA(),Y7)</f>
        <v>132.13999999999999</v>
      </c>
      <c r="Z6" s="22">
        <f t="shared" si="4"/>
        <v>131.69</v>
      </c>
      <c r="AA6" s="22">
        <f t="shared" si="4"/>
        <v>122.04</v>
      </c>
      <c r="AB6" s="22">
        <f t="shared" si="4"/>
        <v>127.4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551.22</v>
      </c>
      <c r="AU6" s="22">
        <f t="shared" ref="AU6:BC6" si="6">IF(AU7="",NA(),AU7)</f>
        <v>528.86</v>
      </c>
      <c r="AV6" s="22">
        <f t="shared" si="6"/>
        <v>310.41000000000003</v>
      </c>
      <c r="AW6" s="22">
        <f t="shared" si="6"/>
        <v>319.97000000000003</v>
      </c>
      <c r="AX6" s="22">
        <f t="shared" si="6"/>
        <v>207.6</v>
      </c>
      <c r="AY6" s="22">
        <f t="shared" si="6"/>
        <v>357.34</v>
      </c>
      <c r="AZ6" s="22">
        <f t="shared" si="6"/>
        <v>366.03</v>
      </c>
      <c r="BA6" s="22">
        <f t="shared" si="6"/>
        <v>365.18</v>
      </c>
      <c r="BB6" s="22">
        <f t="shared" si="6"/>
        <v>327.77</v>
      </c>
      <c r="BC6" s="22">
        <f t="shared" si="6"/>
        <v>338.02</v>
      </c>
      <c r="BD6" s="21" t="str">
        <f>IF(BD7="","",IF(BD7="-","【-】","【"&amp;SUBSTITUTE(TEXT(BD7,"#,##0.00"),"-","△")&amp;"】"))</f>
        <v>【261.51】</v>
      </c>
      <c r="BE6" s="22">
        <f>IF(BE7="",NA(),BE7)</f>
        <v>320.14999999999998</v>
      </c>
      <c r="BF6" s="22">
        <f t="shared" ref="BF6:BN6" si="7">IF(BF7="",NA(),BF7)</f>
        <v>293.47000000000003</v>
      </c>
      <c r="BG6" s="22">
        <f t="shared" si="7"/>
        <v>314.02</v>
      </c>
      <c r="BH6" s="22">
        <f t="shared" si="7"/>
        <v>314.72000000000003</v>
      </c>
      <c r="BI6" s="22">
        <f t="shared" si="7"/>
        <v>312.82</v>
      </c>
      <c r="BJ6" s="22">
        <f t="shared" si="7"/>
        <v>373.69</v>
      </c>
      <c r="BK6" s="22">
        <f t="shared" si="7"/>
        <v>370.12</v>
      </c>
      <c r="BL6" s="22">
        <f t="shared" si="7"/>
        <v>371.65</v>
      </c>
      <c r="BM6" s="22">
        <f t="shared" si="7"/>
        <v>397.1</v>
      </c>
      <c r="BN6" s="22">
        <f t="shared" si="7"/>
        <v>379.91</v>
      </c>
      <c r="BO6" s="21" t="str">
        <f>IF(BO7="","",IF(BO7="-","【-】","【"&amp;SUBSTITUTE(TEXT(BO7,"#,##0.00"),"-","△")&amp;"】"))</f>
        <v>【265.16】</v>
      </c>
      <c r="BP6" s="22">
        <f>IF(BP7="",NA(),BP7)</f>
        <v>123.59</v>
      </c>
      <c r="BQ6" s="22">
        <f t="shared" ref="BQ6:BY6" si="8">IF(BQ7="",NA(),BQ7)</f>
        <v>126.62</v>
      </c>
      <c r="BR6" s="22">
        <f t="shared" si="8"/>
        <v>125.38</v>
      </c>
      <c r="BS6" s="22">
        <f t="shared" si="8"/>
        <v>116.95</v>
      </c>
      <c r="BT6" s="22">
        <f t="shared" si="8"/>
        <v>121.25</v>
      </c>
      <c r="BU6" s="22">
        <f t="shared" si="8"/>
        <v>99.87</v>
      </c>
      <c r="BV6" s="22">
        <f t="shared" si="8"/>
        <v>100.42</v>
      </c>
      <c r="BW6" s="22">
        <f t="shared" si="8"/>
        <v>98.77</v>
      </c>
      <c r="BX6" s="22">
        <f t="shared" si="8"/>
        <v>95.79</v>
      </c>
      <c r="BY6" s="22">
        <f t="shared" si="8"/>
        <v>98.3</v>
      </c>
      <c r="BZ6" s="21" t="str">
        <f>IF(BZ7="","",IF(BZ7="-","【-】","【"&amp;SUBSTITUTE(TEXT(BZ7,"#,##0.00"),"-","△")&amp;"】"))</f>
        <v>【102.35】</v>
      </c>
      <c r="CA6" s="22">
        <f>IF(CA7="",NA(),CA7)</f>
        <v>121.89</v>
      </c>
      <c r="CB6" s="22">
        <f t="shared" ref="CB6:CJ6" si="9">IF(CB7="",NA(),CB7)</f>
        <v>119.19</v>
      </c>
      <c r="CC6" s="22">
        <f t="shared" si="9"/>
        <v>120.29</v>
      </c>
      <c r="CD6" s="22">
        <f t="shared" si="9"/>
        <v>128.54</v>
      </c>
      <c r="CE6" s="22">
        <f t="shared" si="9"/>
        <v>124.26</v>
      </c>
      <c r="CF6" s="22">
        <f t="shared" si="9"/>
        <v>171.81</v>
      </c>
      <c r="CG6" s="22">
        <f t="shared" si="9"/>
        <v>171.67</v>
      </c>
      <c r="CH6" s="22">
        <f t="shared" si="9"/>
        <v>173.67</v>
      </c>
      <c r="CI6" s="22">
        <f t="shared" si="9"/>
        <v>171.13</v>
      </c>
      <c r="CJ6" s="22">
        <f t="shared" si="9"/>
        <v>173.7</v>
      </c>
      <c r="CK6" s="21" t="str">
        <f>IF(CK7="","",IF(CK7="-","【-】","【"&amp;SUBSTITUTE(TEXT(CK7,"#,##0.00"),"-","△")&amp;"】"))</f>
        <v>【167.74】</v>
      </c>
      <c r="CL6" s="22">
        <f>IF(CL7="",NA(),CL7)</f>
        <v>56</v>
      </c>
      <c r="CM6" s="22">
        <f t="shared" ref="CM6:CU6" si="10">IF(CM7="",NA(),CM7)</f>
        <v>55.75</v>
      </c>
      <c r="CN6" s="22">
        <f t="shared" si="10"/>
        <v>54.5</v>
      </c>
      <c r="CO6" s="22">
        <f t="shared" si="10"/>
        <v>60.96</v>
      </c>
      <c r="CP6" s="22">
        <f t="shared" si="10"/>
        <v>61.91</v>
      </c>
      <c r="CQ6" s="22">
        <f t="shared" si="10"/>
        <v>60.03</v>
      </c>
      <c r="CR6" s="22">
        <f t="shared" si="10"/>
        <v>59.74</v>
      </c>
      <c r="CS6" s="22">
        <f t="shared" si="10"/>
        <v>59.67</v>
      </c>
      <c r="CT6" s="22">
        <f t="shared" si="10"/>
        <v>60.12</v>
      </c>
      <c r="CU6" s="22">
        <f t="shared" si="10"/>
        <v>60.34</v>
      </c>
      <c r="CV6" s="21" t="str">
        <f>IF(CV7="","",IF(CV7="-","【-】","【"&amp;SUBSTITUTE(TEXT(CV7,"#,##0.00"),"-","△")&amp;"】"))</f>
        <v>【60.29】</v>
      </c>
      <c r="CW6" s="22">
        <f>IF(CW7="",NA(),CW7)</f>
        <v>87.5</v>
      </c>
      <c r="CX6" s="22">
        <f t="shared" ref="CX6:DF6" si="11">IF(CX7="",NA(),CX7)</f>
        <v>88.96</v>
      </c>
      <c r="CY6" s="22">
        <f t="shared" si="11"/>
        <v>89.06</v>
      </c>
      <c r="CZ6" s="22">
        <f t="shared" si="11"/>
        <v>80.67</v>
      </c>
      <c r="DA6" s="22">
        <f t="shared" si="11"/>
        <v>80.349999999999994</v>
      </c>
      <c r="DB6" s="22">
        <f t="shared" si="11"/>
        <v>84.81</v>
      </c>
      <c r="DC6" s="22">
        <f t="shared" si="11"/>
        <v>84.8</v>
      </c>
      <c r="DD6" s="22">
        <f t="shared" si="11"/>
        <v>84.6</v>
      </c>
      <c r="DE6" s="22">
        <f t="shared" si="11"/>
        <v>84.24</v>
      </c>
      <c r="DF6" s="22">
        <f t="shared" si="11"/>
        <v>84.19</v>
      </c>
      <c r="DG6" s="21" t="str">
        <f>IF(DG7="","",IF(DG7="-","【-】","【"&amp;SUBSTITUTE(TEXT(DG7,"#,##0.00"),"-","△")&amp;"】"))</f>
        <v>【90.12】</v>
      </c>
      <c r="DH6" s="22">
        <f>IF(DH7="",NA(),DH7)</f>
        <v>46.77</v>
      </c>
      <c r="DI6" s="22">
        <f t="shared" ref="DI6:DQ6" si="12">IF(DI7="",NA(),DI7)</f>
        <v>47.75</v>
      </c>
      <c r="DJ6" s="22">
        <f t="shared" si="12"/>
        <v>47.43</v>
      </c>
      <c r="DK6" s="22">
        <f t="shared" si="12"/>
        <v>48.27</v>
      </c>
      <c r="DL6" s="22">
        <f t="shared" si="12"/>
        <v>48.91</v>
      </c>
      <c r="DM6" s="22">
        <f t="shared" si="12"/>
        <v>47.28</v>
      </c>
      <c r="DN6" s="22">
        <f t="shared" si="12"/>
        <v>47.66</v>
      </c>
      <c r="DO6" s="22">
        <f t="shared" si="12"/>
        <v>48.17</v>
      </c>
      <c r="DP6" s="22">
        <f t="shared" si="12"/>
        <v>48.83</v>
      </c>
      <c r="DQ6" s="22">
        <f t="shared" si="12"/>
        <v>49.96</v>
      </c>
      <c r="DR6" s="21" t="str">
        <f>IF(DR7="","",IF(DR7="-","【-】","【"&amp;SUBSTITUTE(TEXT(DR7,"#,##0.00"),"-","△")&amp;"】"))</f>
        <v>【50.88】</v>
      </c>
      <c r="DS6" s="22">
        <f>IF(DS7="",NA(),DS7)</f>
        <v>9.3800000000000008</v>
      </c>
      <c r="DT6" s="22">
        <f t="shared" ref="DT6:EB6" si="13">IF(DT7="",NA(),DT7)</f>
        <v>8.91</v>
      </c>
      <c r="DU6" s="22">
        <f t="shared" si="13"/>
        <v>8.61</v>
      </c>
      <c r="DV6" s="22">
        <f t="shared" si="13"/>
        <v>8.68</v>
      </c>
      <c r="DW6" s="22">
        <f t="shared" si="13"/>
        <v>9.25</v>
      </c>
      <c r="DX6" s="22">
        <f t="shared" si="13"/>
        <v>12.19</v>
      </c>
      <c r="DY6" s="22">
        <f t="shared" si="13"/>
        <v>15.1</v>
      </c>
      <c r="DZ6" s="22">
        <f t="shared" si="13"/>
        <v>17.12</v>
      </c>
      <c r="EA6" s="22">
        <f t="shared" si="13"/>
        <v>18.18</v>
      </c>
      <c r="EB6" s="22">
        <f t="shared" si="13"/>
        <v>19.32</v>
      </c>
      <c r="EC6" s="21" t="str">
        <f>IF(EC7="","",IF(EC7="-","【-】","【"&amp;SUBSTITUTE(TEXT(EC7,"#,##0.00"),"-","△")&amp;"】"))</f>
        <v>【22.30】</v>
      </c>
      <c r="ED6" s="22">
        <f>IF(ED7="",NA(),ED7)</f>
        <v>0.47</v>
      </c>
      <c r="EE6" s="22">
        <f t="shared" ref="EE6:EM6" si="14">IF(EE7="",NA(),EE7)</f>
        <v>0.24</v>
      </c>
      <c r="EF6" s="22">
        <f t="shared" si="14"/>
        <v>0.41</v>
      </c>
      <c r="EG6" s="22">
        <f t="shared" si="14"/>
        <v>0.21</v>
      </c>
      <c r="EH6" s="22">
        <f t="shared" si="14"/>
        <v>0.17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93611</v>
      </c>
      <c r="D7" s="24">
        <v>46</v>
      </c>
      <c r="E7" s="24">
        <v>1</v>
      </c>
      <c r="F7" s="24">
        <v>0</v>
      </c>
      <c r="G7" s="24">
        <v>1</v>
      </c>
      <c r="H7" s="24" t="s">
        <v>93</v>
      </c>
      <c r="I7" s="24" t="s">
        <v>94</v>
      </c>
      <c r="J7" s="24" t="s">
        <v>95</v>
      </c>
      <c r="K7" s="24" t="s">
        <v>96</v>
      </c>
      <c r="L7" s="24" t="s">
        <v>97</v>
      </c>
      <c r="M7" s="24" t="s">
        <v>98</v>
      </c>
      <c r="N7" s="25" t="s">
        <v>99</v>
      </c>
      <c r="O7" s="25">
        <v>71.36</v>
      </c>
      <c r="P7" s="25">
        <v>98.75</v>
      </c>
      <c r="Q7" s="25">
        <v>3047</v>
      </c>
      <c r="R7" s="25">
        <v>38831</v>
      </c>
      <c r="S7" s="25">
        <v>61.06</v>
      </c>
      <c r="T7" s="25">
        <v>635.95000000000005</v>
      </c>
      <c r="U7" s="25">
        <v>38173</v>
      </c>
      <c r="V7" s="25">
        <v>23.73</v>
      </c>
      <c r="W7" s="25">
        <v>1608.64</v>
      </c>
      <c r="X7" s="25">
        <v>129.83000000000001</v>
      </c>
      <c r="Y7" s="25">
        <v>132.13999999999999</v>
      </c>
      <c r="Z7" s="25">
        <v>131.69</v>
      </c>
      <c r="AA7" s="25">
        <v>122.04</v>
      </c>
      <c r="AB7" s="25">
        <v>127.4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551.22</v>
      </c>
      <c r="AU7" s="25">
        <v>528.86</v>
      </c>
      <c r="AV7" s="25">
        <v>310.41000000000003</v>
      </c>
      <c r="AW7" s="25">
        <v>319.97000000000003</v>
      </c>
      <c r="AX7" s="25">
        <v>207.6</v>
      </c>
      <c r="AY7" s="25">
        <v>357.34</v>
      </c>
      <c r="AZ7" s="25">
        <v>366.03</v>
      </c>
      <c r="BA7" s="25">
        <v>365.18</v>
      </c>
      <c r="BB7" s="25">
        <v>327.77</v>
      </c>
      <c r="BC7" s="25">
        <v>338.02</v>
      </c>
      <c r="BD7" s="25">
        <v>261.51</v>
      </c>
      <c r="BE7" s="25">
        <v>320.14999999999998</v>
      </c>
      <c r="BF7" s="25">
        <v>293.47000000000003</v>
      </c>
      <c r="BG7" s="25">
        <v>314.02</v>
      </c>
      <c r="BH7" s="25">
        <v>314.72000000000003</v>
      </c>
      <c r="BI7" s="25">
        <v>312.82</v>
      </c>
      <c r="BJ7" s="25">
        <v>373.69</v>
      </c>
      <c r="BK7" s="25">
        <v>370.12</v>
      </c>
      <c r="BL7" s="25">
        <v>371.65</v>
      </c>
      <c r="BM7" s="25">
        <v>397.1</v>
      </c>
      <c r="BN7" s="25">
        <v>379.91</v>
      </c>
      <c r="BO7" s="25">
        <v>265.16000000000003</v>
      </c>
      <c r="BP7" s="25">
        <v>123.59</v>
      </c>
      <c r="BQ7" s="25">
        <v>126.62</v>
      </c>
      <c r="BR7" s="25">
        <v>125.38</v>
      </c>
      <c r="BS7" s="25">
        <v>116.95</v>
      </c>
      <c r="BT7" s="25">
        <v>121.25</v>
      </c>
      <c r="BU7" s="25">
        <v>99.87</v>
      </c>
      <c r="BV7" s="25">
        <v>100.42</v>
      </c>
      <c r="BW7" s="25">
        <v>98.77</v>
      </c>
      <c r="BX7" s="25">
        <v>95.79</v>
      </c>
      <c r="BY7" s="25">
        <v>98.3</v>
      </c>
      <c r="BZ7" s="25">
        <v>102.35</v>
      </c>
      <c r="CA7" s="25">
        <v>121.89</v>
      </c>
      <c r="CB7" s="25">
        <v>119.19</v>
      </c>
      <c r="CC7" s="25">
        <v>120.29</v>
      </c>
      <c r="CD7" s="25">
        <v>128.54</v>
      </c>
      <c r="CE7" s="25">
        <v>124.26</v>
      </c>
      <c r="CF7" s="25">
        <v>171.81</v>
      </c>
      <c r="CG7" s="25">
        <v>171.67</v>
      </c>
      <c r="CH7" s="25">
        <v>173.67</v>
      </c>
      <c r="CI7" s="25">
        <v>171.13</v>
      </c>
      <c r="CJ7" s="25">
        <v>173.7</v>
      </c>
      <c r="CK7" s="25">
        <v>167.74</v>
      </c>
      <c r="CL7" s="25">
        <v>56</v>
      </c>
      <c r="CM7" s="25">
        <v>55.75</v>
      </c>
      <c r="CN7" s="25">
        <v>54.5</v>
      </c>
      <c r="CO7" s="25">
        <v>60.96</v>
      </c>
      <c r="CP7" s="25">
        <v>61.91</v>
      </c>
      <c r="CQ7" s="25">
        <v>60.03</v>
      </c>
      <c r="CR7" s="25">
        <v>59.74</v>
      </c>
      <c r="CS7" s="25">
        <v>59.67</v>
      </c>
      <c r="CT7" s="25">
        <v>60.12</v>
      </c>
      <c r="CU7" s="25">
        <v>60.34</v>
      </c>
      <c r="CV7" s="25">
        <v>60.29</v>
      </c>
      <c r="CW7" s="25">
        <v>87.5</v>
      </c>
      <c r="CX7" s="25">
        <v>88.96</v>
      </c>
      <c r="CY7" s="25">
        <v>89.06</v>
      </c>
      <c r="CZ7" s="25">
        <v>80.67</v>
      </c>
      <c r="DA7" s="25">
        <v>80.349999999999994</v>
      </c>
      <c r="DB7" s="25">
        <v>84.81</v>
      </c>
      <c r="DC7" s="25">
        <v>84.8</v>
      </c>
      <c r="DD7" s="25">
        <v>84.6</v>
      </c>
      <c r="DE7" s="25">
        <v>84.24</v>
      </c>
      <c r="DF7" s="25">
        <v>84.19</v>
      </c>
      <c r="DG7" s="25">
        <v>90.12</v>
      </c>
      <c r="DH7" s="25">
        <v>46.77</v>
      </c>
      <c r="DI7" s="25">
        <v>47.75</v>
      </c>
      <c r="DJ7" s="25">
        <v>47.43</v>
      </c>
      <c r="DK7" s="25">
        <v>48.27</v>
      </c>
      <c r="DL7" s="25">
        <v>48.91</v>
      </c>
      <c r="DM7" s="25">
        <v>47.28</v>
      </c>
      <c r="DN7" s="25">
        <v>47.66</v>
      </c>
      <c r="DO7" s="25">
        <v>48.17</v>
      </c>
      <c r="DP7" s="25">
        <v>48.83</v>
      </c>
      <c r="DQ7" s="25">
        <v>49.96</v>
      </c>
      <c r="DR7" s="25">
        <v>50.88</v>
      </c>
      <c r="DS7" s="25">
        <v>9.3800000000000008</v>
      </c>
      <c r="DT7" s="25">
        <v>8.91</v>
      </c>
      <c r="DU7" s="25">
        <v>8.61</v>
      </c>
      <c r="DV7" s="25">
        <v>8.68</v>
      </c>
      <c r="DW7" s="25">
        <v>9.25</v>
      </c>
      <c r="DX7" s="25">
        <v>12.19</v>
      </c>
      <c r="DY7" s="25">
        <v>15.1</v>
      </c>
      <c r="DZ7" s="25">
        <v>17.12</v>
      </c>
      <c r="EA7" s="25">
        <v>18.18</v>
      </c>
      <c r="EB7" s="25">
        <v>19.32</v>
      </c>
      <c r="EC7" s="25">
        <v>22.3</v>
      </c>
      <c r="ED7" s="25">
        <v>0.47</v>
      </c>
      <c r="EE7" s="25">
        <v>0.24</v>
      </c>
      <c r="EF7" s="25">
        <v>0.41</v>
      </c>
      <c r="EG7" s="25">
        <v>0.21</v>
      </c>
      <c r="EH7" s="25">
        <v>0.17</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2023-01-11T02:43:04Z</cp:lastPrinted>
  <dcterms:created xsi:type="dcterms:W3CDTF">2022-12-01T00:55:07Z</dcterms:created>
  <dcterms:modified xsi:type="dcterms:W3CDTF">2023-01-31T04:53:11Z</dcterms:modified>
  <cp:category/>
</cp:coreProperties>
</file>