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1 上水道\"/>
    </mc:Choice>
  </mc:AlternateContent>
  <xr:revisionPtr revIDLastSave="0" documentId="13_ncr:1_{FEDDE707-4103-406E-821F-C2A4D8EA53BC}" xr6:coauthVersionLast="47" xr6:coauthVersionMax="47" xr10:uidLastSave="{00000000-0000-0000-0000-000000000000}"/>
  <workbookProtection workbookAlgorithmName="SHA-512" workbookHashValue="c5+HocFB7JBXOqXN9i+wJ9kPNZnR1wM+WvPAaz1S4ZE9cxtljwpKWLCeBHUp/NlLhd4eVWFdppDilapb/Mq7PA==" workbookSaltValue="EMFjUtMZtbtdWb584rCi8A==" workbookSpinCount="100000" lockStructure="1"/>
  <bookViews>
    <workbookView xWindow="45" yWindow="-163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W10" i="4" s="1"/>
  <c r="P6" i="5"/>
  <c r="O6" i="5"/>
  <c r="N6" i="5"/>
  <c r="B10" i="4" s="1"/>
  <c r="M6" i="5"/>
  <c r="L6" i="5"/>
  <c r="W8" i="4" s="1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G85" i="4"/>
  <c r="F85" i="4"/>
  <c r="BB10" i="4"/>
  <c r="AT10" i="4"/>
  <c r="P10" i="4"/>
  <c r="I10" i="4"/>
  <c r="BB8" i="4"/>
  <c r="AT8" i="4"/>
  <c r="AL8" i="4"/>
  <c r="AD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<sst xmlns="http://schemas.openxmlformats.org/spreadsheetml/2006/main" count="228" uniqueCount="115">
  <si>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</si>
  <si>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</si>
  <si>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</si>
  <si>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</si>
  <si>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</si>
  <si>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</si>
  <si>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</si>
  <si>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</si>
  <si>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</si>
  <si>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</si>
  <si>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</si>
  <si>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</si>
  <si>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</si>
  <si>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</si>
  <si>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</si>
  <si>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</si>
  <si>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</si>
  <si>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</si>
  <si>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</si>
  <si>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</si>
  <si>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</si>
  <si>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</si>
  <si>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</si>
  <si>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</si>
  <si>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</si>
  <si>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</si>
  <si>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</si>
  <si>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</si>
  <si>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</si>
  <si>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</si>
  <si>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</si>
  <si>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</si>
  <si>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</si>
  <si>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</si>
  <si>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</si>
  <si>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</si>
  <si>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</si>
  <si>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</si>
  <si>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</si>
  <si>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</si>
  <si>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</si>
  <si>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</si>
  <si>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</si>
  <si>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</si>
  <si>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</si>
  <si>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</si>
  <si>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</si>
  <si>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</si>
  <si>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</si>
  <si>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</si>
  <si>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</si>
  <si>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</si>
  <si>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</si>
  <si>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</si>
  <si>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</si>
  <si>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</si>
  <si>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</si>
  <si>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</si>
  <si>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</si>
  <si>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</si>
  <si>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</si>
  <si>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</si>
  <si>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</si>
  <si>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</si>
  <si>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</si>
  <si>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</si>
  <si>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</si>
  <si>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</si>
  <si>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</si>
  <si>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</si>
  <si>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</si>
  <si>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</si>
  <si>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</si>
  <si>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</si>
  <si>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</si>
  <si>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</si>
  <si>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</si>
  <si>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</si>
  <si>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</si>
  <si>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</si>
  <si>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</si>
  <si>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</si>
  <si>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</si>
  <si>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</si>
  <si>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</si>
  <si>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</si>
  <si>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</si>
  <si>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</si>
  <si>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</si>
  <si>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</si>
  <si>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</si>
  <si>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</si>
  <si>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</si>
  <si>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壬生町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</si>
  <si>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</si>
  <si>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</si>
  <si>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</si>
  <si>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</si>
  <si>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</si>
  <si>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</si>
  <si>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</si>
  <si>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</si>
  <si>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</si>
  <si>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</si>
  <si>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</si>
  <si>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</si>
  <si>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</si>
  <si>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</si>
  <si>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</si>
  <si>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</si>
  <si>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</si>
  <si>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</si>
  <si>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 「①経営収支比率」は、100％を上回っており健全経営が維持できている。
 「②累積欠損金比率」は、累積欠損金が発生していないため0％が維持できている。
 「③流動比率」は、類似団体平均値を上回り100％以上であることから、短期的な債務に対する支払い能力は確保されている状況である。
 「④企業債残高対給水収益比率」は、前年度より減少した。
 「⑤料金回収率」は、100％を上回っており健全経営が維持できている。
 「⑥給水原価」は、類似団体と比べても低い水準を維持できている。
 「⑦施設利用率」は、前年度より減少した。
 「⑧有収率」は、漏水調査の実施や漏水箇所の早期修繕により増加し、類似団体平均値を上回る結果となった。</t>
    <rPh sb="97" eb="99">
      <t>ウワマワ</t>
    </rPh>
    <rPh sb="121" eb="122">
      <t>タイ</t>
    </rPh>
    <rPh sb="124" eb="126">
      <t>シハラ</t>
    </rPh>
    <rPh sb="127" eb="129">
      <t>ノウリョク</t>
    </rPh>
    <rPh sb="130" eb="132">
      <t>カクホ</t>
    </rPh>
    <rPh sb="137" eb="139">
      <t>ジョウキョウ</t>
    </rPh>
    <rPh sb="168" eb="170">
      <t>ゲンショウ</t>
    </rPh>
    <rPh sb="257" eb="260">
      <t>ゼンネンド</t>
    </rPh>
    <rPh sb="262" eb="264">
      <t>ゲンショウ</t>
    </rPh>
    <rPh sb="278" eb="282">
      <t>ロウスイチョウサ</t>
    </rPh>
    <rPh sb="283" eb="285">
      <t>ジッシ</t>
    </rPh>
    <rPh sb="286" eb="290">
      <t>ロウスイカショ</t>
    </rPh>
    <rPh sb="291" eb="295">
      <t>ソウキシュウゼン</t>
    </rPh>
    <rPh sb="298" eb="300">
      <t>ゾウカ</t>
    </rPh>
    <rPh sb="302" eb="306">
      <t>ルイジダンタイ</t>
    </rPh>
    <rPh sb="306" eb="309">
      <t>ヘイキンチ</t>
    </rPh>
    <rPh sb="310" eb="312">
      <t>ウワマワ</t>
    </rPh>
    <rPh sb="313" eb="315">
      <t>ケッカ</t>
    </rPh>
    <phoneticPr fontId="4"/>
  </si>
  <si>
    <t xml:space="preserve"> 「①有形固定資産減価償却率」は、類似団体平均値は下回っているが、平成２９年度に策定したアセットマネジメントに基づき、引き続き適切な更新を進めていきたい。
 「②管路経年化率」は、法定耐用年数を超えた管路の増加に伴い上昇しているが、類似団体平均値・全国平均値共に大幅に下回っている状況である。
 「③管路更新率」は、類似団体平均値を下回っているが、大口径の基幹配水管の更新を優先して実施しているためであり、今後は中口径の管路など計画的な更新工事の実施により、上昇していく見込みである。</t>
    <rPh sb="109" eb="111">
      <t>ジョウショウ</t>
    </rPh>
    <rPh sb="117" eb="124">
      <t>ルイジダンタイヘイキンチ</t>
    </rPh>
    <rPh sb="125" eb="131">
      <t>ゼンコクヘイキンチトモ</t>
    </rPh>
    <rPh sb="132" eb="134">
      <t>オオハバ</t>
    </rPh>
    <rPh sb="135" eb="137">
      <t>シタマワ</t>
    </rPh>
    <rPh sb="141" eb="143">
      <t>ジョウキョウ</t>
    </rPh>
    <rPh sb="166" eb="167">
      <t>アタイ</t>
    </rPh>
    <rPh sb="176" eb="179">
      <t>ダイコウケイ</t>
    </rPh>
    <rPh sb="189" eb="191">
      <t>ユウセン</t>
    </rPh>
    <rPh sb="193" eb="195">
      <t>ジッシ</t>
    </rPh>
    <rPh sb="205" eb="207">
      <t>コンゴ</t>
    </rPh>
    <rPh sb="208" eb="211">
      <t>チュウコウケイ</t>
    </rPh>
    <rPh sb="212" eb="214">
      <t>カンロ</t>
    </rPh>
    <rPh sb="216" eb="219">
      <t>ケイカクテキ</t>
    </rPh>
    <rPh sb="220" eb="224">
      <t>コウシンコウジ</t>
    </rPh>
    <rPh sb="225" eb="227">
      <t>ジッシ</t>
    </rPh>
    <rPh sb="231" eb="233">
      <t>ジョウショウ</t>
    </rPh>
    <rPh sb="237" eb="239">
      <t>ミコ</t>
    </rPh>
    <phoneticPr fontId="4"/>
  </si>
  <si>
    <t>　経営の健全性・効率性に関する指標については、おおむね良好な数値であり、健全な経営状況であると言える。また、ここ数年減少していた有収率も、大幅に改善することができた。
　水道施設の老朽化の状況については、有形固定資産減価償却率・管路経年化率は良好な数値であるが、管路更新率が若干低い数値であることから、今後の更新需要を見据えながら、計画的な老朽化対策を講じていく必要がある。
　今後も「壬生町水道ビジョン」に基づき、「安全」で「強靭」な水道を「安定」して提供できるよう、計画的かつ効率的な事業運営を推進していきたい。</t>
    <rPh sb="1" eb="3">
      <t>ケイエイ</t>
    </rPh>
    <rPh sb="4" eb="7">
      <t>ケンゼンセイ</t>
    </rPh>
    <rPh sb="8" eb="11">
      <t>コウリツセイ</t>
    </rPh>
    <rPh sb="12" eb="13">
      <t>カン</t>
    </rPh>
    <rPh sb="15" eb="17">
      <t>シヒョウ</t>
    </rPh>
    <rPh sb="27" eb="29">
      <t>リョウコウ</t>
    </rPh>
    <rPh sb="30" eb="32">
      <t>スウチ</t>
    </rPh>
    <rPh sb="47" eb="48">
      <t>イ</t>
    </rPh>
    <rPh sb="56" eb="58">
      <t>スウネン</t>
    </rPh>
    <rPh sb="58" eb="60">
      <t>ゲンショウ</t>
    </rPh>
    <rPh sb="64" eb="67">
      <t>ユウシュウリツ</t>
    </rPh>
    <rPh sb="69" eb="71">
      <t>オオハバ</t>
    </rPh>
    <rPh sb="72" eb="74">
      <t>カイゼン</t>
    </rPh>
    <rPh sb="85" eb="89">
      <t>スイドウシセツ</t>
    </rPh>
    <rPh sb="90" eb="93">
      <t>ロウキュウカ</t>
    </rPh>
    <rPh sb="94" eb="96">
      <t>ジョウキョウ</t>
    </rPh>
    <rPh sb="102" eb="104">
      <t>ユウケイ</t>
    </rPh>
    <rPh sb="104" eb="108">
      <t>コテイシサン</t>
    </rPh>
    <rPh sb="131" eb="136">
      <t>カンロコウシンリツ</t>
    </rPh>
    <rPh sb="137" eb="139">
      <t>ジャッカン</t>
    </rPh>
    <rPh sb="139" eb="140">
      <t>ヒク</t>
    </rPh>
    <rPh sb="141" eb="143">
      <t>スウチ</t>
    </rPh>
    <rPh sb="151" eb="153">
      <t>コンゴ</t>
    </rPh>
    <rPh sb="154" eb="158">
      <t>コウシンジュヨウ</t>
    </rPh>
    <rPh sb="159" eb="161">
      <t>ミス</t>
    </rPh>
    <rPh sb="170" eb="173">
      <t>ロウキュウカ</t>
    </rPh>
    <rPh sb="173" eb="175">
      <t>タイサク</t>
    </rPh>
    <rPh sb="176" eb="177">
      <t>コウ</t>
    </rPh>
    <rPh sb="181" eb="183">
      <t>ヒツヨウ</t>
    </rPh>
    <rPh sb="189" eb="191">
      <t>コンゴ</t>
    </rPh>
    <rPh sb="227" eb="229">
      <t>テイキョウ</t>
    </rPh>
    <rPh sb="235" eb="238">
      <t>ケイカクテキ</t>
    </rPh>
    <rPh sb="240" eb="243">
      <t>コウリツテキ</t>
    </rPh>
    <rPh sb="244" eb="248">
      <t>ジギョウウンエイ</t>
    </rPh>
    <rPh sb="249" eb="251">
      <t>スイシン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</si>
</sst>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0.41</c:v>
                </c:pt>
                <c:pt idx="1">
                  <c:v>0.21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2-44E1-98FC-FE9D207E2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0.52</c:v>
                </c:pt>
                <c:pt idx="3">
                  <c:v>0.48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E2-44E1-98FC-FE9D207E2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54.5</c:v>
                </c:pt>
                <c:pt idx="1">
                  <c:v>60.96</c:v>
                </c:pt>
                <c:pt idx="2">
                  <c:v>61.91</c:v>
                </c:pt>
                <c:pt idx="3">
                  <c:v>62.47</c:v>
                </c:pt>
                <c:pt idx="4">
                  <c:v>57.32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1-419D-AC47-B0CBED739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60.12</c:v>
                </c:pt>
                <c:pt idx="2">
                  <c:v>60.34</c:v>
                </c:pt>
                <c:pt idx="3">
                  <c:v>59.54</c:v>
                </c:pt>
                <c:pt idx="4">
                  <c:v>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61-419D-AC47-B0CBED739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89.06</c:v>
                </c:pt>
                <c:pt idx="1">
                  <c:v>80.67</c:v>
                </c:pt>
                <c:pt idx="2">
                  <c:v>80.349999999999994</c:v>
                </c:pt>
                <c:pt idx="3">
                  <c:v>79.48</c:v>
                </c:pt>
                <c:pt idx="4">
                  <c:v>86.12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B-4712-8E88-D8B0C524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84.24</c:v>
                </c:pt>
                <c:pt idx="2">
                  <c:v>84.19</c:v>
                </c:pt>
                <c:pt idx="3">
                  <c:v>83.93</c:v>
                </c:pt>
                <c:pt idx="4">
                  <c:v>83.84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B-4712-8E88-D8B0C524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131.69</c:v>
                </c:pt>
                <c:pt idx="1">
                  <c:v>122.04</c:v>
                </c:pt>
                <c:pt idx="2">
                  <c:v>127.4</c:v>
                </c:pt>
                <c:pt idx="3">
                  <c:v>120.63</c:v>
                </c:pt>
                <c:pt idx="4">
                  <c:v>119.68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0-4287-A912-C3B2B35DF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109.01</c:v>
                </c:pt>
                <c:pt idx="1">
                  <c:v>108.83</c:v>
                </c:pt>
                <c:pt idx="2">
                  <c:v>109.23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0-4287-A912-C3B2B35DF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47.43</c:v>
                </c:pt>
                <c:pt idx="1">
                  <c:v>48.27</c:v>
                </c:pt>
                <c:pt idx="2">
                  <c:v>48.91</c:v>
                </c:pt>
                <c:pt idx="3">
                  <c:v>47.82</c:v>
                </c:pt>
                <c:pt idx="4">
                  <c:v>49.03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D-4B9C-97F0-6A0A0DBE5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48.83</c:v>
                </c:pt>
                <c:pt idx="2">
                  <c:v>49.96</c:v>
                </c:pt>
                <c:pt idx="3">
                  <c:v>50.82</c:v>
                </c:pt>
                <c:pt idx="4">
                  <c:v>51.82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D-4B9C-97F0-6A0A0DBE5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8.61</c:v>
                </c:pt>
                <c:pt idx="1">
                  <c:v>8.68</c:v>
                </c:pt>
                <c:pt idx="2">
                  <c:v>9.25</c:v>
                </c:pt>
                <c:pt idx="3">
                  <c:v>9.6199999999999992</c:v>
                </c:pt>
                <c:pt idx="4">
                  <c:v>10.220000000000001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C-47D9-A24C-4B3D5C10E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17.12</c:v>
                </c:pt>
                <c:pt idx="1">
                  <c:v>18.18</c:v>
                </c:pt>
                <c:pt idx="2">
                  <c:v>19.32</c:v>
                </c:pt>
                <c:pt idx="3">
                  <c:v>21.16</c:v>
                </c:pt>
                <c:pt idx="4">
                  <c:v>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C-47D9-A24C-4B3D5C10E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6-4D55-B493-59FB0BA7A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4.34</c:v>
                </c:pt>
                <c:pt idx="2">
                  <c:v>4.6900000000000004</c:v>
                </c:pt>
                <c:pt idx="3">
                  <c:v>4.72</c:v>
                </c:pt>
                <c:pt idx="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D6-4D55-B493-59FB0BA7A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310.41000000000003</c:v>
                </c:pt>
                <c:pt idx="1">
                  <c:v>319.97000000000003</c:v>
                </c:pt>
                <c:pt idx="2">
                  <c:v>207.6</c:v>
                </c:pt>
                <c:pt idx="3">
                  <c:v>269.63</c:v>
                </c:pt>
                <c:pt idx="4">
                  <c:v>358.09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C-4CB6-845A-E5D121A3F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365.18</c:v>
                </c:pt>
                <c:pt idx="1">
                  <c:v>327.77</c:v>
                </c:pt>
                <c:pt idx="2">
                  <c:v>338.02</c:v>
                </c:pt>
                <c:pt idx="3">
                  <c:v>345.94</c:v>
                </c:pt>
                <c:pt idx="4">
                  <c:v>329.7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2C-4CB6-845A-E5D121A3F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314.02</c:v>
                </c:pt>
                <c:pt idx="1">
                  <c:v>314.72000000000003</c:v>
                </c:pt>
                <c:pt idx="2">
                  <c:v>312.82</c:v>
                </c:pt>
                <c:pt idx="3">
                  <c:v>307.97000000000003</c:v>
                </c:pt>
                <c:pt idx="4">
                  <c:v>284.91000000000003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B-47BA-9622-9EDF5F879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397.1</c:v>
                </c:pt>
                <c:pt idx="2">
                  <c:v>379.91</c:v>
                </c:pt>
                <c:pt idx="3">
                  <c:v>386.61</c:v>
                </c:pt>
                <c:pt idx="4">
                  <c:v>381.56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4B-47BA-9622-9EDF5F879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125.38</c:v>
                </c:pt>
                <c:pt idx="1">
                  <c:v>116.95</c:v>
                </c:pt>
                <c:pt idx="2">
                  <c:v>121.25</c:v>
                </c:pt>
                <c:pt idx="3">
                  <c:v>108.78</c:v>
                </c:pt>
                <c:pt idx="4">
                  <c:v>113.07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C-44F8-B02E-2E77971BD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98.77</c:v>
                </c:pt>
                <c:pt idx="1">
                  <c:v>95.79</c:v>
                </c:pt>
                <c:pt idx="2">
                  <c:v>98.3</c:v>
                </c:pt>
                <c:pt idx="3">
                  <c:v>93.82</c:v>
                </c:pt>
                <c:pt idx="4">
                  <c:v>95.04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3C-44F8-B02E-2E77971BD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120.29</c:v>
                </c:pt>
                <c:pt idx="1">
                  <c:v>128.54</c:v>
                </c:pt>
                <c:pt idx="2">
                  <c:v>124.26</c:v>
                </c:pt>
                <c:pt idx="3">
                  <c:v>133.33000000000001</c:v>
                </c:pt>
                <c:pt idx="4">
                  <c:v>133.94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3-4181-BC52-75946A136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173.67</c:v>
                </c:pt>
                <c:pt idx="1">
                  <c:v>171.13</c:v>
                </c:pt>
                <c:pt idx="2">
                  <c:v>173.7</c:v>
                </c:pt>
                <c:pt idx="3">
                  <c:v>178.94</c:v>
                </c:pt>
                <c:pt idx="4">
                  <c:v>180.19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3-4181-BC52-75946A136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栃木県　壬生町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A5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38359</v>
      </c>
      <c r="AM8" s="44"/>
      <c r="AN8" s="44"/>
      <c r="AO8" s="44"/>
      <c r="AP8" s="44"/>
      <c r="AQ8" s="44"/>
      <c r="AR8" s="44"/>
      <c r="AS8" s="44"/>
      <c r="AT8" s="45">
        <f>データ!$S$6</f>
        <v>61.06</v>
      </c>
      <c r="AU8" s="46"/>
      <c r="AV8" s="46"/>
      <c r="AW8" s="46"/>
      <c r="AX8" s="46"/>
      <c r="AY8" s="46"/>
      <c r="AZ8" s="46"/>
      <c r="BA8" s="46"/>
      <c r="BB8" s="47">
        <f>データ!$T$6</f>
        <v>628.22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76.84</v>
      </c>
      <c r="J10" s="46"/>
      <c r="K10" s="46"/>
      <c r="L10" s="46"/>
      <c r="M10" s="46"/>
      <c r="N10" s="46"/>
      <c r="O10" s="80"/>
      <c r="P10" s="47">
        <f>データ!$P$6</f>
        <v>98.74</v>
      </c>
      <c r="Q10" s="47"/>
      <c r="R10" s="47"/>
      <c r="S10" s="47"/>
      <c r="T10" s="47"/>
      <c r="U10" s="47"/>
      <c r="V10" s="47"/>
      <c r="W10" s="44">
        <f>データ!$Q$6</f>
        <v>3047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37800</v>
      </c>
      <c r="AM10" s="44"/>
      <c r="AN10" s="44"/>
      <c r="AO10" s="44"/>
      <c r="AP10" s="44"/>
      <c r="AQ10" s="44"/>
      <c r="AR10" s="44"/>
      <c r="AS10" s="44"/>
      <c r="AT10" s="45">
        <f>データ!$V$6</f>
        <v>25.37</v>
      </c>
      <c r="AU10" s="46"/>
      <c r="AV10" s="46"/>
      <c r="AW10" s="46"/>
      <c r="AX10" s="46"/>
      <c r="AY10" s="46"/>
      <c r="AZ10" s="46"/>
      <c r="BA10" s="46"/>
      <c r="BB10" s="47">
        <f>データ!$W$6</f>
        <v>1489.95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112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113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2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2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114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KJVneHUrb4pauTK8RGYw+Jwe8VOpSXDHfZxlmBs3vJHLMsfLQwJXiYXSrGOQSzKE+XAhYTynn6atK4QmJv3VwQ==" saltValue="SVW2ticyj1UjSiBlJ3NJK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93611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栃木県　壬生町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76.84</v>
      </c>
      <c r="P6" s="21">
        <f t="shared" si="3"/>
        <v>98.74</v>
      </c>
      <c r="Q6" s="21">
        <f t="shared" si="3"/>
        <v>3047</v>
      </c>
      <c r="R6" s="21">
        <f t="shared" si="3"/>
        <v>38359</v>
      </c>
      <c r="S6" s="21">
        <f t="shared" si="3"/>
        <v>61.06</v>
      </c>
      <c r="T6" s="21">
        <f t="shared" si="3"/>
        <v>628.22</v>
      </c>
      <c r="U6" s="21">
        <f t="shared" si="3"/>
        <v>37800</v>
      </c>
      <c r="V6" s="21">
        <f t="shared" si="3"/>
        <v>25.37</v>
      </c>
      <c r="W6" s="21">
        <f t="shared" si="3"/>
        <v>1489.95</v>
      </c>
      <c r="X6" s="22">
        <f>IF(X7="",NA(),X7)</f>
        <v>131.69</v>
      </c>
      <c r="Y6" s="22">
        <f t="shared" ref="Y6:AG6" si="4">IF(Y7="",NA(),Y7)</f>
        <v>122.04</v>
      </c>
      <c r="Z6" s="22">
        <f t="shared" si="4"/>
        <v>127.4</v>
      </c>
      <c r="AA6" s="22">
        <f t="shared" si="4"/>
        <v>120.63</v>
      </c>
      <c r="AB6" s="22">
        <f t="shared" si="4"/>
        <v>119.68</v>
      </c>
      <c r="AC6" s="22">
        <f t="shared" si="4"/>
        <v>109.01</v>
      </c>
      <c r="AD6" s="22">
        <f t="shared" si="4"/>
        <v>108.83</v>
      </c>
      <c r="AE6" s="22">
        <f t="shared" si="4"/>
        <v>109.23</v>
      </c>
      <c r="AF6" s="22">
        <f t="shared" si="4"/>
        <v>108.04</v>
      </c>
      <c r="AG6" s="22">
        <f t="shared" si="4"/>
        <v>107.49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3.7</v>
      </c>
      <c r="AO6" s="22">
        <f t="shared" si="5"/>
        <v>4.34</v>
      </c>
      <c r="AP6" s="22">
        <f t="shared" si="5"/>
        <v>4.6900000000000004</v>
      </c>
      <c r="AQ6" s="22">
        <f t="shared" si="5"/>
        <v>4.72</v>
      </c>
      <c r="AR6" s="22">
        <f t="shared" si="5"/>
        <v>5.76</v>
      </c>
      <c r="AS6" s="21" t="str">
        <f>IF(AS7="","",IF(AS7="-","【-】","【"&amp;SUBSTITUTE(TEXT(AS7,"#,##0.00"),"-","△")&amp;"】"))</f>
        <v>【1.50】</v>
      </c>
      <c r="AT6" s="22">
        <f>IF(AT7="",NA(),AT7)</f>
        <v>310.41000000000003</v>
      </c>
      <c r="AU6" s="22">
        <f t="shared" ref="AU6:BC6" si="6">IF(AU7="",NA(),AU7)</f>
        <v>319.97000000000003</v>
      </c>
      <c r="AV6" s="22">
        <f t="shared" si="6"/>
        <v>207.6</v>
      </c>
      <c r="AW6" s="22">
        <f t="shared" si="6"/>
        <v>269.63</v>
      </c>
      <c r="AX6" s="22">
        <f t="shared" si="6"/>
        <v>358.09</v>
      </c>
      <c r="AY6" s="22">
        <f t="shared" si="6"/>
        <v>365.18</v>
      </c>
      <c r="AZ6" s="22">
        <f t="shared" si="6"/>
        <v>327.77</v>
      </c>
      <c r="BA6" s="22">
        <f t="shared" si="6"/>
        <v>338.02</v>
      </c>
      <c r="BB6" s="22">
        <f t="shared" si="6"/>
        <v>345.94</v>
      </c>
      <c r="BC6" s="22">
        <f t="shared" si="6"/>
        <v>329.7</v>
      </c>
      <c r="BD6" s="21" t="str">
        <f>IF(BD7="","",IF(BD7="-","【-】","【"&amp;SUBSTITUTE(TEXT(BD7,"#,##0.00"),"-","△")&amp;"】"))</f>
        <v>【243.36】</v>
      </c>
      <c r="BE6" s="22">
        <f>IF(BE7="",NA(),BE7)</f>
        <v>314.02</v>
      </c>
      <c r="BF6" s="22">
        <f t="shared" ref="BF6:BN6" si="7">IF(BF7="",NA(),BF7)</f>
        <v>314.72000000000003</v>
      </c>
      <c r="BG6" s="22">
        <f t="shared" si="7"/>
        <v>312.82</v>
      </c>
      <c r="BH6" s="22">
        <f t="shared" si="7"/>
        <v>307.97000000000003</v>
      </c>
      <c r="BI6" s="22">
        <f t="shared" si="7"/>
        <v>284.91000000000003</v>
      </c>
      <c r="BJ6" s="22">
        <f t="shared" si="7"/>
        <v>371.65</v>
      </c>
      <c r="BK6" s="22">
        <f t="shared" si="7"/>
        <v>397.1</v>
      </c>
      <c r="BL6" s="22">
        <f t="shared" si="7"/>
        <v>379.91</v>
      </c>
      <c r="BM6" s="22">
        <f t="shared" si="7"/>
        <v>386.61</v>
      </c>
      <c r="BN6" s="22">
        <f t="shared" si="7"/>
        <v>381.56</v>
      </c>
      <c r="BO6" s="21" t="str">
        <f>IF(BO7="","",IF(BO7="-","【-】","【"&amp;SUBSTITUTE(TEXT(BO7,"#,##0.00"),"-","△")&amp;"】"))</f>
        <v>【265.93】</v>
      </c>
      <c r="BP6" s="22">
        <f>IF(BP7="",NA(),BP7)</f>
        <v>125.38</v>
      </c>
      <c r="BQ6" s="22">
        <f t="shared" ref="BQ6:BY6" si="8">IF(BQ7="",NA(),BQ7)</f>
        <v>116.95</v>
      </c>
      <c r="BR6" s="22">
        <f t="shared" si="8"/>
        <v>121.25</v>
      </c>
      <c r="BS6" s="22">
        <f t="shared" si="8"/>
        <v>108.78</v>
      </c>
      <c r="BT6" s="22">
        <f t="shared" si="8"/>
        <v>113.07</v>
      </c>
      <c r="BU6" s="22">
        <f t="shared" si="8"/>
        <v>98.77</v>
      </c>
      <c r="BV6" s="22">
        <f t="shared" si="8"/>
        <v>95.79</v>
      </c>
      <c r="BW6" s="22">
        <f t="shared" si="8"/>
        <v>98.3</v>
      </c>
      <c r="BX6" s="22">
        <f t="shared" si="8"/>
        <v>93.82</v>
      </c>
      <c r="BY6" s="22">
        <f t="shared" si="8"/>
        <v>95.04</v>
      </c>
      <c r="BZ6" s="21" t="str">
        <f>IF(BZ7="","",IF(BZ7="-","【-】","【"&amp;SUBSTITUTE(TEXT(BZ7,"#,##0.00"),"-","△")&amp;"】"))</f>
        <v>【97.82】</v>
      </c>
      <c r="CA6" s="22">
        <f>IF(CA7="",NA(),CA7)</f>
        <v>120.29</v>
      </c>
      <c r="CB6" s="22">
        <f t="shared" ref="CB6:CJ6" si="9">IF(CB7="",NA(),CB7)</f>
        <v>128.54</v>
      </c>
      <c r="CC6" s="22">
        <f t="shared" si="9"/>
        <v>124.26</v>
      </c>
      <c r="CD6" s="22">
        <f t="shared" si="9"/>
        <v>133.33000000000001</v>
      </c>
      <c r="CE6" s="22">
        <f t="shared" si="9"/>
        <v>133.94</v>
      </c>
      <c r="CF6" s="22">
        <f t="shared" si="9"/>
        <v>173.67</v>
      </c>
      <c r="CG6" s="22">
        <f t="shared" si="9"/>
        <v>171.13</v>
      </c>
      <c r="CH6" s="22">
        <f t="shared" si="9"/>
        <v>173.7</v>
      </c>
      <c r="CI6" s="22">
        <f t="shared" si="9"/>
        <v>178.94</v>
      </c>
      <c r="CJ6" s="22">
        <f t="shared" si="9"/>
        <v>180.19</v>
      </c>
      <c r="CK6" s="21" t="str">
        <f>IF(CK7="","",IF(CK7="-","【-】","【"&amp;SUBSTITUTE(TEXT(CK7,"#,##0.00"),"-","△")&amp;"】"))</f>
        <v>【177.56】</v>
      </c>
      <c r="CL6" s="22">
        <f>IF(CL7="",NA(),CL7)</f>
        <v>54.5</v>
      </c>
      <c r="CM6" s="22">
        <f t="shared" ref="CM6:CU6" si="10">IF(CM7="",NA(),CM7)</f>
        <v>60.96</v>
      </c>
      <c r="CN6" s="22">
        <f t="shared" si="10"/>
        <v>61.91</v>
      </c>
      <c r="CO6" s="22">
        <f t="shared" si="10"/>
        <v>62.47</v>
      </c>
      <c r="CP6" s="22">
        <f t="shared" si="10"/>
        <v>57.32</v>
      </c>
      <c r="CQ6" s="22">
        <f t="shared" si="10"/>
        <v>59.67</v>
      </c>
      <c r="CR6" s="22">
        <f t="shared" si="10"/>
        <v>60.12</v>
      </c>
      <c r="CS6" s="22">
        <f t="shared" si="10"/>
        <v>60.34</v>
      </c>
      <c r="CT6" s="22">
        <f t="shared" si="10"/>
        <v>59.54</v>
      </c>
      <c r="CU6" s="22">
        <f t="shared" si="10"/>
        <v>59.26</v>
      </c>
      <c r="CV6" s="21" t="str">
        <f>IF(CV7="","",IF(CV7="-","【-】","【"&amp;SUBSTITUTE(TEXT(CV7,"#,##0.00"),"-","△")&amp;"】"))</f>
        <v>【59.81】</v>
      </c>
      <c r="CW6" s="22">
        <f>IF(CW7="",NA(),CW7)</f>
        <v>89.06</v>
      </c>
      <c r="CX6" s="22">
        <f t="shared" ref="CX6:DF6" si="11">IF(CX7="",NA(),CX7)</f>
        <v>80.67</v>
      </c>
      <c r="CY6" s="22">
        <f t="shared" si="11"/>
        <v>80.349999999999994</v>
      </c>
      <c r="CZ6" s="22">
        <f t="shared" si="11"/>
        <v>79.48</v>
      </c>
      <c r="DA6" s="22">
        <f t="shared" si="11"/>
        <v>86.12</v>
      </c>
      <c r="DB6" s="22">
        <f t="shared" si="11"/>
        <v>84.6</v>
      </c>
      <c r="DC6" s="22">
        <f t="shared" si="11"/>
        <v>84.24</v>
      </c>
      <c r="DD6" s="22">
        <f t="shared" si="11"/>
        <v>84.19</v>
      </c>
      <c r="DE6" s="22">
        <f t="shared" si="11"/>
        <v>83.93</v>
      </c>
      <c r="DF6" s="22">
        <f t="shared" si="11"/>
        <v>83.84</v>
      </c>
      <c r="DG6" s="21" t="str">
        <f>IF(DG7="","",IF(DG7="-","【-】","【"&amp;SUBSTITUTE(TEXT(DG7,"#,##0.00"),"-","△")&amp;"】"))</f>
        <v>【89.42】</v>
      </c>
      <c r="DH6" s="22">
        <f>IF(DH7="",NA(),DH7)</f>
        <v>47.43</v>
      </c>
      <c r="DI6" s="22">
        <f t="shared" ref="DI6:DQ6" si="12">IF(DI7="",NA(),DI7)</f>
        <v>48.27</v>
      </c>
      <c r="DJ6" s="22">
        <f t="shared" si="12"/>
        <v>48.91</v>
      </c>
      <c r="DK6" s="22">
        <f t="shared" si="12"/>
        <v>47.82</v>
      </c>
      <c r="DL6" s="22">
        <f t="shared" si="12"/>
        <v>49.03</v>
      </c>
      <c r="DM6" s="22">
        <f t="shared" si="12"/>
        <v>48.17</v>
      </c>
      <c r="DN6" s="22">
        <f t="shared" si="12"/>
        <v>48.83</v>
      </c>
      <c r="DO6" s="22">
        <f t="shared" si="12"/>
        <v>49.96</v>
      </c>
      <c r="DP6" s="22">
        <f t="shared" si="12"/>
        <v>50.82</v>
      </c>
      <c r="DQ6" s="22">
        <f t="shared" si="12"/>
        <v>51.82</v>
      </c>
      <c r="DR6" s="21" t="str">
        <f>IF(DR7="","",IF(DR7="-","【-】","【"&amp;SUBSTITUTE(TEXT(DR7,"#,##0.00"),"-","△")&amp;"】"))</f>
        <v>【52.02】</v>
      </c>
      <c r="DS6" s="22">
        <f>IF(DS7="",NA(),DS7)</f>
        <v>8.61</v>
      </c>
      <c r="DT6" s="22">
        <f t="shared" ref="DT6:EB6" si="13">IF(DT7="",NA(),DT7)</f>
        <v>8.68</v>
      </c>
      <c r="DU6" s="22">
        <f t="shared" si="13"/>
        <v>9.25</v>
      </c>
      <c r="DV6" s="22">
        <f t="shared" si="13"/>
        <v>9.6199999999999992</v>
      </c>
      <c r="DW6" s="22">
        <f t="shared" si="13"/>
        <v>10.220000000000001</v>
      </c>
      <c r="DX6" s="22">
        <f t="shared" si="13"/>
        <v>17.12</v>
      </c>
      <c r="DY6" s="22">
        <f t="shared" si="13"/>
        <v>18.18</v>
      </c>
      <c r="DZ6" s="22">
        <f t="shared" si="13"/>
        <v>19.32</v>
      </c>
      <c r="EA6" s="22">
        <f t="shared" si="13"/>
        <v>21.16</v>
      </c>
      <c r="EB6" s="22">
        <f t="shared" si="13"/>
        <v>22.72</v>
      </c>
      <c r="EC6" s="21" t="str">
        <f>IF(EC7="","",IF(EC7="-","【-】","【"&amp;SUBSTITUTE(TEXT(EC7,"#,##0.00"),"-","△")&amp;"】"))</f>
        <v>【25.37】</v>
      </c>
      <c r="ED6" s="22">
        <f>IF(ED7="",NA(),ED7)</f>
        <v>0.41</v>
      </c>
      <c r="EE6" s="22">
        <f t="shared" ref="EE6:EM6" si="14">IF(EE7="",NA(),EE7)</f>
        <v>0.21</v>
      </c>
      <c r="EF6" s="22">
        <f t="shared" si="14"/>
        <v>0.17</v>
      </c>
      <c r="EG6" s="22">
        <f t="shared" si="14"/>
        <v>0.14000000000000001</v>
      </c>
      <c r="EH6" s="22">
        <f t="shared" si="14"/>
        <v>0.21</v>
      </c>
      <c r="EI6" s="22">
        <f t="shared" si="14"/>
        <v>0.54</v>
      </c>
      <c r="EJ6" s="22">
        <f t="shared" si="14"/>
        <v>0.56999999999999995</v>
      </c>
      <c r="EK6" s="22">
        <f t="shared" si="14"/>
        <v>0.52</v>
      </c>
      <c r="EL6" s="22">
        <f t="shared" si="14"/>
        <v>0.48</v>
      </c>
      <c r="EM6" s="22">
        <f t="shared" si="14"/>
        <v>0.48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93611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76.84</v>
      </c>
      <c r="P7" s="25">
        <v>98.74</v>
      </c>
      <c r="Q7" s="25">
        <v>3047</v>
      </c>
      <c r="R7" s="25">
        <v>38359</v>
      </c>
      <c r="S7" s="25">
        <v>61.06</v>
      </c>
      <c r="T7" s="25">
        <v>628.22</v>
      </c>
      <c r="U7" s="25">
        <v>37800</v>
      </c>
      <c r="V7" s="25">
        <v>25.37</v>
      </c>
      <c r="W7" s="25">
        <v>1489.95</v>
      </c>
      <c r="X7" s="25">
        <v>131.69</v>
      </c>
      <c r="Y7" s="25">
        <v>122.04</v>
      </c>
      <c r="Z7" s="25">
        <v>127.4</v>
      </c>
      <c r="AA7" s="25">
        <v>120.63</v>
      </c>
      <c r="AB7" s="25">
        <v>119.68</v>
      </c>
      <c r="AC7" s="25">
        <v>109.01</v>
      </c>
      <c r="AD7" s="25">
        <v>108.83</v>
      </c>
      <c r="AE7" s="25">
        <v>109.23</v>
      </c>
      <c r="AF7" s="25">
        <v>108.04</v>
      </c>
      <c r="AG7" s="25">
        <v>107.49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3.7</v>
      </c>
      <c r="AO7" s="25">
        <v>4.34</v>
      </c>
      <c r="AP7" s="25">
        <v>4.6900000000000004</v>
      </c>
      <c r="AQ7" s="25">
        <v>4.72</v>
      </c>
      <c r="AR7" s="25">
        <v>5.76</v>
      </c>
      <c r="AS7" s="25">
        <v>1.5</v>
      </c>
      <c r="AT7" s="25">
        <v>310.41000000000003</v>
      </c>
      <c r="AU7" s="25">
        <v>319.97000000000003</v>
      </c>
      <c r="AV7" s="25">
        <v>207.6</v>
      </c>
      <c r="AW7" s="25">
        <v>269.63</v>
      </c>
      <c r="AX7" s="25">
        <v>358.09</v>
      </c>
      <c r="AY7" s="25">
        <v>365.18</v>
      </c>
      <c r="AZ7" s="25">
        <v>327.77</v>
      </c>
      <c r="BA7" s="25">
        <v>338.02</v>
      </c>
      <c r="BB7" s="25">
        <v>345.94</v>
      </c>
      <c r="BC7" s="25">
        <v>329.7</v>
      </c>
      <c r="BD7" s="25">
        <v>243.36</v>
      </c>
      <c r="BE7" s="25">
        <v>314.02</v>
      </c>
      <c r="BF7" s="25">
        <v>314.72000000000003</v>
      </c>
      <c r="BG7" s="25">
        <v>312.82</v>
      </c>
      <c r="BH7" s="25">
        <v>307.97000000000003</v>
      </c>
      <c r="BI7" s="25">
        <v>284.91000000000003</v>
      </c>
      <c r="BJ7" s="25">
        <v>371.65</v>
      </c>
      <c r="BK7" s="25">
        <v>397.1</v>
      </c>
      <c r="BL7" s="25">
        <v>379.91</v>
      </c>
      <c r="BM7" s="25">
        <v>386.61</v>
      </c>
      <c r="BN7" s="25">
        <v>381.56</v>
      </c>
      <c r="BO7" s="25">
        <v>265.93</v>
      </c>
      <c r="BP7" s="25">
        <v>125.38</v>
      </c>
      <c r="BQ7" s="25">
        <v>116.95</v>
      </c>
      <c r="BR7" s="25">
        <v>121.25</v>
      </c>
      <c r="BS7" s="25">
        <v>108.78</v>
      </c>
      <c r="BT7" s="25">
        <v>113.07</v>
      </c>
      <c r="BU7" s="25">
        <v>98.77</v>
      </c>
      <c r="BV7" s="25">
        <v>95.79</v>
      </c>
      <c r="BW7" s="25">
        <v>98.3</v>
      </c>
      <c r="BX7" s="25">
        <v>93.82</v>
      </c>
      <c r="BY7" s="25">
        <v>95.04</v>
      </c>
      <c r="BZ7" s="25">
        <v>97.82</v>
      </c>
      <c r="CA7" s="25">
        <v>120.29</v>
      </c>
      <c r="CB7" s="25">
        <v>128.54</v>
      </c>
      <c r="CC7" s="25">
        <v>124.26</v>
      </c>
      <c r="CD7" s="25">
        <v>133.33000000000001</v>
      </c>
      <c r="CE7" s="25">
        <v>133.94</v>
      </c>
      <c r="CF7" s="25">
        <v>173.67</v>
      </c>
      <c r="CG7" s="25">
        <v>171.13</v>
      </c>
      <c r="CH7" s="25">
        <v>173.7</v>
      </c>
      <c r="CI7" s="25">
        <v>178.94</v>
      </c>
      <c r="CJ7" s="25">
        <v>180.19</v>
      </c>
      <c r="CK7" s="25">
        <v>177.56</v>
      </c>
      <c r="CL7" s="25">
        <v>54.5</v>
      </c>
      <c r="CM7" s="25">
        <v>60.96</v>
      </c>
      <c r="CN7" s="25">
        <v>61.91</v>
      </c>
      <c r="CO7" s="25">
        <v>62.47</v>
      </c>
      <c r="CP7" s="25">
        <v>57.32</v>
      </c>
      <c r="CQ7" s="25">
        <v>59.67</v>
      </c>
      <c r="CR7" s="25">
        <v>60.12</v>
      </c>
      <c r="CS7" s="25">
        <v>60.34</v>
      </c>
      <c r="CT7" s="25">
        <v>59.54</v>
      </c>
      <c r="CU7" s="25">
        <v>59.26</v>
      </c>
      <c r="CV7" s="25">
        <v>59.81</v>
      </c>
      <c r="CW7" s="25">
        <v>89.06</v>
      </c>
      <c r="CX7" s="25">
        <v>80.67</v>
      </c>
      <c r="CY7" s="25">
        <v>80.349999999999994</v>
      </c>
      <c r="CZ7" s="25">
        <v>79.48</v>
      </c>
      <c r="DA7" s="25">
        <v>86.12</v>
      </c>
      <c r="DB7" s="25">
        <v>84.6</v>
      </c>
      <c r="DC7" s="25">
        <v>84.24</v>
      </c>
      <c r="DD7" s="25">
        <v>84.19</v>
      </c>
      <c r="DE7" s="25">
        <v>83.93</v>
      </c>
      <c r="DF7" s="25">
        <v>83.84</v>
      </c>
      <c r="DG7" s="25">
        <v>89.42</v>
      </c>
      <c r="DH7" s="25">
        <v>47.43</v>
      </c>
      <c r="DI7" s="25">
        <v>48.27</v>
      </c>
      <c r="DJ7" s="25">
        <v>48.91</v>
      </c>
      <c r="DK7" s="25">
        <v>47.82</v>
      </c>
      <c r="DL7" s="25">
        <v>49.03</v>
      </c>
      <c r="DM7" s="25">
        <v>48.17</v>
      </c>
      <c r="DN7" s="25">
        <v>48.83</v>
      </c>
      <c r="DO7" s="25">
        <v>49.96</v>
      </c>
      <c r="DP7" s="25">
        <v>50.82</v>
      </c>
      <c r="DQ7" s="25">
        <v>51.82</v>
      </c>
      <c r="DR7" s="25">
        <v>52.02</v>
      </c>
      <c r="DS7" s="25">
        <v>8.61</v>
      </c>
      <c r="DT7" s="25">
        <v>8.68</v>
      </c>
      <c r="DU7" s="25">
        <v>9.25</v>
      </c>
      <c r="DV7" s="25">
        <v>9.6199999999999992</v>
      </c>
      <c r="DW7" s="25">
        <v>10.220000000000001</v>
      </c>
      <c r="DX7" s="25">
        <v>17.12</v>
      </c>
      <c r="DY7" s="25">
        <v>18.18</v>
      </c>
      <c r="DZ7" s="25">
        <v>19.32</v>
      </c>
      <c r="EA7" s="25">
        <v>21.16</v>
      </c>
      <c r="EB7" s="25">
        <v>22.72</v>
      </c>
      <c r="EC7" s="25">
        <v>25.37</v>
      </c>
      <c r="ED7" s="25">
        <v>0.41</v>
      </c>
      <c r="EE7" s="25">
        <v>0.21</v>
      </c>
      <c r="EF7" s="25">
        <v>0.17</v>
      </c>
      <c r="EG7" s="25">
        <v>0.14000000000000001</v>
      </c>
      <c r="EH7" s="25">
        <v>0.21</v>
      </c>
      <c r="EI7" s="25">
        <v>0.54</v>
      </c>
      <c r="EJ7" s="25">
        <v>0.56999999999999995</v>
      </c>
      <c r="EK7" s="25">
        <v>0.52</v>
      </c>
      <c r="EL7" s="25">
        <v>0.48</v>
      </c>
      <c r="EM7" s="25">
        <v>0.48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中野　友寛</cp:lastModifiedBy>
  <cp:lastPrinted>2025-01-28T05:13:36Z</cp:lastPrinted>
  <dcterms:created xsi:type="dcterms:W3CDTF">2025-01-24T06:46:16Z</dcterms:created>
  <dcterms:modified xsi:type="dcterms:W3CDTF">2025-02-28T10:08:59Z</dcterms:modified>
  <cp:category/>
</cp:coreProperties>
</file>