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9GOa751krz9nzxIHe6Oc+g5WIN/945MCAV/oH1RKiI2OqBg2IgrKOLpL3daEQQ23gRKtTZy3c4wPsZUiO31oVg==" workbookSaltValue="a0bpc0rgo2wc0WQhaVvmsw==" workbookSpinCount="100000" lockStructure="1"/>
  <bookViews>
    <workbookView xWindow="0" yWindow="0" windowWidth="18795" windowHeight="66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<sst xmlns="http://schemas.openxmlformats.org/spreadsheetml/2006/main" count="236" uniqueCount="119">
  <si>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</si>
  <si>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</si>
  <si>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</si>
  <si>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</si>
  <si>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</si>
  <si>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</si>
  <si>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</si>
  <si>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</si>
  <si>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</si>
  <si>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</si>
  <si>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</si>
  <si>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</si>
  <si>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</si>
  <si>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</si>
  <si>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</si>
  <si>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</si>
  <si>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</si>
  <si>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</si>
  <si>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</si>
  <si>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</si>
  <si>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</si>
  <si>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</si>
  <si>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</si>
  <si>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</si>
  <si>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</si>
  <si>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</si>
  <si>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</si>
  <si>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</si>
  <si>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</si>
  <si>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</si>
  <si>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</si>
  <si>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</si>
  <si>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</si>
  <si>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</si>
  <si>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</si>
  <si>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</si>
  <si>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</si>
  <si>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</si>
  <si>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</si>
  <si>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</si>
  <si>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</si>
  <si>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</si>
  <si>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</si>
  <si>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</si>
  <si>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</si>
  <si>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</si>
  <si>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</si>
  <si>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</si>
  <si>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</si>
  <si>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</si>
  <si>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</si>
  <si>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</si>
  <si>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</si>
  <si>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</si>
  <si>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</si>
  <si>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</si>
  <si>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</si>
  <si>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</si>
  <si>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</si>
  <si>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</si>
  <si>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</si>
  <si>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</si>
  <si>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</si>
  <si>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</si>
  <si>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</si>
  <si>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</si>
  <si>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</si>
  <si>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</si>
  <si>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</si>
  <si>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</si>
  <si>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</si>
  <si>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</si>
  <si>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</si>
  <si>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</si>
  <si>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</si>
  <si>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</si>
  <si>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</si>
  <si>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</si>
  <si>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</si>
  <si>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</si>
  <si>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</si>
  <si>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</si>
  <si>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</si>
  <si>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</si>
  <si>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</si>
  <si>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</si>
  <si>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</si>
  <si>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</si>
  <si>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</si>
  <si>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</si>
  <si>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</si>
  <si>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</si>
  <si>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</si>
  <si>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</si>
  <si>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</si>
  <si>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</si>
  <si>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</si>
  <si>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</si>
  <si>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</si>
  <si>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</si>
  <si>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</si>
  <si>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</si>
  <si>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</si>
  <si>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</si>
  <si>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</si>
  <si>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</si>
  <si>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</si>
  <si>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</si>
  <si>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</si>
  <si>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</si>
  <si>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</si>
  <si>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</si>
  <si>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</si>
  <si>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</si>
  <si>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</si>
  <si>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</si>
  <si>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野木町の農業集落排水事業は２地区で事業を行っており、佐川野地区では平成１１年、川西地区では平成１７年から供用を開始している。現在管渠の不備は確認されていないが、処理場やポンプ場では修繕箇所が多々見受けられる状況である。
　令和２年度に策定する最適化整備構想をもとに、計画的な老朽化対策を図っていく。　</t>
    <rPh sb="118" eb="120">
      <t>サクテイ</t>
    </rPh>
    <phoneticPr fontId="4"/>
  </si>
  <si>
    <t>　経営の健全性・効率性では、収益的収支比率や経費回収率に課題がみられた。本事業はすでに整備工事が完了し、ここ数年少し伸びはみられたが、約２割の方が未接続の状況である。また、佐川野地区において、規制緩和による宅地開発促進を検討しており、接続率の向上が期待され、使用料の増収を見込めるものの、汚水処理にかかる費用をすべて賄うことは難しい。
　施設の老朽化に伴う維持管理費、管渠更新等の費用増大も懸念されるが、最適化整備構想策定により有効で適切な処理方法を検討するとともに、改修・更新に計画的に取り組んでいく。令和２年度より公営企業会計への移行に伴い、使用料見直し等の実施も視野に入れた経営改善を図っていく。</t>
    <rPh sb="8" eb="10">
      <t>コウリツ</t>
    </rPh>
    <rPh sb="23" eb="24">
      <t>ヒ</t>
    </rPh>
    <rPh sb="86" eb="89">
      <t>サガワノ</t>
    </rPh>
    <rPh sb="89" eb="91">
      <t>チク</t>
    </rPh>
    <rPh sb="96" eb="98">
      <t>キセイ</t>
    </rPh>
    <rPh sb="98" eb="100">
      <t>カンワ</t>
    </rPh>
    <rPh sb="103" eb="105">
      <t>タクチ</t>
    </rPh>
    <rPh sb="105" eb="107">
      <t>カイハツ</t>
    </rPh>
    <rPh sb="107" eb="109">
      <t>ソクシン</t>
    </rPh>
    <rPh sb="110" eb="112">
      <t>ケントウ</t>
    </rPh>
    <rPh sb="124" eb="126">
      <t>キタイ</t>
    </rPh>
    <rPh sb="270" eb="271">
      <t>トモナ</t>
    </rPh>
    <phoneticPr fontId="4"/>
  </si>
  <si>
    <t>①収益的収支比率⑤経費回収率
経費回収率をみると、類似団体と大きな差はないものの、平成２７年度より平均を少し下回り、例年１００％を下回っている。このことからも汚水処理にかかる費用は一般会計からの繰入金等に大きく依存している状況である。収益的収支比率については、平成２８年度を除き１００％を下回っており、料金収入や一般会計からの繰入金等でも、費用を賄いきれない状況にあるため、費用削減等の経営改善に向けた取り組みについて検討していく必要がある。　　　⑧水洗化率　　　　　　　　　　　　　　　　　　　水洗化率については、平成２８～３０年度は平成２７年度より上昇傾向にあったが、令和元年度は前年より１．５７ポイント下降した。引き続き接続率向上のための取り組みをしていく必要がある。　　　　　　　　　　　　　　　　　　　　　　　　　　　　　　　　　　　　　　　　　　　　　　　　　　　　　　　　　　　　　　　　　</t>
    <rPh sb="1" eb="3">
      <t>シュウエキ</t>
    </rPh>
    <rPh sb="3" eb="4">
      <t>テキ</t>
    </rPh>
    <rPh sb="4" eb="6">
      <t>シュウシ</t>
    </rPh>
    <rPh sb="6" eb="8">
      <t>ヒリツ</t>
    </rPh>
    <rPh sb="9" eb="11">
      <t>ケイヒ</t>
    </rPh>
    <rPh sb="11" eb="13">
      <t>カイシュウ</t>
    </rPh>
    <rPh sb="13" eb="14">
      <t>リツ</t>
    </rPh>
    <rPh sb="120" eb="122">
      <t>シュウシ</t>
    </rPh>
    <rPh sb="258" eb="260">
      <t>ヘイセイ</t>
    </rPh>
    <rPh sb="278" eb="280">
      <t>ケイコウ</t>
    </rPh>
    <rPh sb="286" eb="288">
      <t>レイワ</t>
    </rPh>
    <rPh sb="288" eb="289">
      <t>ガン</t>
    </rPh>
    <rPh sb="289" eb="291">
      <t>ネンド</t>
    </rPh>
    <rPh sb="292" eb="294">
      <t>ゼンネン</t>
    </rPh>
    <rPh sb="304" eb="306">
      <t>カコウ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</si>
</sst>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5D-4739-AFD7-DE09636899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3E5D-4739-AFD7-DE09636899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58.35</c:v>
                </c:pt>
                <c:pt idx="1">
                  <c:v>55.21</c:v>
                </c:pt>
                <c:pt idx="2">
                  <c:v>60.12</c:v>
                </c:pt>
                <c:pt idx="3">
                  <c:v>56.78</c:v>
                </c:pt>
                <c:pt idx="4">
                  <c:v>59.14</c:v>
                </c:pt>
              </c:numCache>
            </c:numRef>
          </c:val>
          <c:extLst>
            <c:ext xmlns:c16="http://schemas.microsoft.com/office/drawing/2014/chart" uri="{C3380CC4-5D6E-409C-BE32-E72D297353CC}">
              <c16:uniqueId val="{00000000-EC0B-4858-B411-646E952B5AC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EC0B-4858-B411-646E952B5AC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83.94</c:v>
                </c:pt>
                <c:pt idx="1">
                  <c:v>84.29</c:v>
                </c:pt>
                <c:pt idx="2">
                  <c:v>85.53</c:v>
                </c:pt>
                <c:pt idx="3">
                  <c:v>85.73</c:v>
                </c:pt>
                <c:pt idx="4">
                  <c:v>84.16</c:v>
                </c:pt>
              </c:numCache>
            </c:numRef>
          </c:val>
          <c:extLst>
            <c:ext xmlns:c16="http://schemas.microsoft.com/office/drawing/2014/chart" uri="{C3380CC4-5D6E-409C-BE32-E72D297353CC}">
              <c16:uniqueId val="{00000000-74B0-41A4-B12B-52487843265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74B0-41A4-B12B-52487843265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98.62</c:v>
                </c:pt>
                <c:pt idx="1">
                  <c:v>103.5</c:v>
                </c:pt>
                <c:pt idx="2">
                  <c:v>88.27</c:v>
                </c:pt>
                <c:pt idx="3">
                  <c:v>97.02</c:v>
                </c:pt>
                <c:pt idx="4">
                  <c:v>96.68</c:v>
                </c:pt>
              </c:numCache>
            </c:numRef>
          </c:val>
          <c:extLst>
            <c:ext xmlns:c16="http://schemas.microsoft.com/office/drawing/2014/chart" uri="{C3380CC4-5D6E-409C-BE32-E72D297353CC}">
              <c16:uniqueId val="{00000000-4490-4D17-B283-59E200BF3E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90-4D17-B283-59E200BF3E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60-4FDD-9D6A-A3D745485A1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60-4FDD-9D6A-A3D745485A1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89-43EC-A739-5EC2ED65A90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89-43EC-A739-5EC2ED65A90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87-46B4-8764-C296112BE8D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87-46B4-8764-C296112BE8D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6D-4782-AF7F-300A7C0D07A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6D-4782-AF7F-300A7C0D07A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282.75</c:v>
                </c:pt>
                <c:pt idx="1">
                  <c:v>258.89999999999998</c:v>
                </c:pt>
                <c:pt idx="2">
                  <c:v>245.13</c:v>
                </c:pt>
                <c:pt idx="3">
                  <c:v>221.21</c:v>
                </c:pt>
                <c:pt idx="4">
                  <c:v>235.62</c:v>
                </c:pt>
              </c:numCache>
            </c:numRef>
          </c:val>
          <c:extLst>
            <c:ext xmlns:c16="http://schemas.microsoft.com/office/drawing/2014/chart" uri="{C3380CC4-5D6E-409C-BE32-E72D297353CC}">
              <c16:uniqueId val="{00000000-0ABD-44C6-8281-5F38DED7A8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ABD-44C6-8281-5F38DED7A8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52.01</c:v>
                </c:pt>
                <c:pt idx="1">
                  <c:v>44.64</c:v>
                </c:pt>
                <c:pt idx="2">
                  <c:v>37.880000000000003</c:v>
                </c:pt>
                <c:pt idx="3">
                  <c:v>50.27</c:v>
                </c:pt>
                <c:pt idx="4">
                  <c:v>44.34</c:v>
                </c:pt>
              </c:numCache>
            </c:numRef>
          </c:val>
          <c:extLst>
            <c:ext xmlns:c16="http://schemas.microsoft.com/office/drawing/2014/chart" uri="{C3380CC4-5D6E-409C-BE32-E72D297353CC}">
              <c16:uniqueId val="{00000000-2216-4C58-BB1F-1DF9FB0CF3C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216-4C58-BB1F-1DF9FB0CF3C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255.99</c:v>
                </c:pt>
                <c:pt idx="1">
                  <c:v>302.02</c:v>
                </c:pt>
                <c:pt idx="2">
                  <c:v>349.53</c:v>
                </c:pt>
                <c:pt idx="3">
                  <c:v>263.41000000000003</c:v>
                </c:pt>
                <c:pt idx="4">
                  <c:v>259.61</c:v>
                </c:pt>
              </c:numCache>
            </c:numRef>
          </c:val>
          <c:extLst>
            <c:ext xmlns:c16="http://schemas.microsoft.com/office/drawing/2014/chart" uri="{C3380CC4-5D6E-409C-BE32-E72D297353CC}">
              <c16:uniqueId val="{00000000-1F07-4425-8678-3D04395338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1F07-4425-8678-3D04395338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野木町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25598</v>
      </c>
      <c r="AM8" s="69"/>
      <c r="AN8" s="69"/>
      <c r="AO8" s="69"/>
      <c r="AP8" s="69"/>
      <c r="AQ8" s="69"/>
      <c r="AR8" s="69"/>
      <c r="AS8" s="69"/>
      <c r="AT8" s="68">
        <f>データ!T6</f>
        <v>30.27</v>
      </c>
      <c r="AU8" s="68"/>
      <c r="AV8" s="68"/>
      <c r="AW8" s="68"/>
      <c r="AX8" s="68"/>
      <c r="AY8" s="68"/>
      <c r="AZ8" s="68"/>
      <c r="BA8" s="68"/>
      <c r="BB8" s="68">
        <f>データ!U6</f>
        <v>845.66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4.5199999999999996</v>
      </c>
      <c r="Q10" s="68"/>
      <c r="R10" s="68"/>
      <c r="S10" s="68"/>
      <c r="T10" s="68"/>
      <c r="U10" s="68"/>
      <c r="V10" s="68"/>
      <c r="W10" s="68">
        <f>データ!Q6</f>
        <v>79.66</v>
      </c>
      <c r="X10" s="68"/>
      <c r="Y10" s="68"/>
      <c r="Z10" s="68"/>
      <c r="AA10" s="68"/>
      <c r="AB10" s="68"/>
      <c r="AC10" s="68"/>
      <c r="AD10" s="69">
        <f>データ!R6</f>
        <v>2530</v>
      </c>
      <c r="AE10" s="69"/>
      <c r="AF10" s="69"/>
      <c r="AG10" s="69"/>
      <c r="AH10" s="69"/>
      <c r="AI10" s="69"/>
      <c r="AJ10" s="69"/>
      <c r="AK10" s="2"/>
      <c r="AL10" s="69">
        <f>データ!V6</f>
        <v>1155</v>
      </c>
      <c r="AM10" s="69"/>
      <c r="AN10" s="69"/>
      <c r="AO10" s="69"/>
      <c r="AP10" s="69"/>
      <c r="AQ10" s="69"/>
      <c r="AR10" s="69"/>
      <c r="AS10" s="69"/>
      <c r="AT10" s="68">
        <f>データ!W6</f>
        <v>0.46</v>
      </c>
      <c r="AU10" s="68"/>
      <c r="AV10" s="68"/>
      <c r="AW10" s="68"/>
      <c r="AX10" s="68"/>
      <c r="AY10" s="68"/>
      <c r="AZ10" s="68"/>
      <c r="BA10" s="68"/>
      <c r="BB10" s="68">
        <f>データ!X6</f>
        <v>2510.87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FTNn0VoLLYZnp+7qeIExUUmU5IAIfS6DO0ak/+ew6SwpcrFUlRFNIY7F+xtQkv9mxM8W5Gsct2mPeIBW5Qhd3w==" saltValue="tVdPWhDacI3Bgpz6kCHC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93645</v>
      </c>
      <c r="D6" s="33">
        <f t="shared" si="3"/>
        <v>47</v>
      </c>
      <c r="E6" s="33">
        <f t="shared" si="3"/>
        <v>17</v>
      </c>
      <c r="F6" s="33">
        <f t="shared" si="3"/>
        <v>5</v>
      </c>
      <c r="G6" s="33">
        <f t="shared" si="3"/>
        <v>0</v>
      </c>
      <c r="H6" s="33" t="str">
        <f t="shared" si="3"/>
        <v>栃木県　野木町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4.5199999999999996</v>
      </c>
      <c r="Q6" s="34">
        <f t="shared" si="3"/>
        <v>79.66</v>
      </c>
      <c r="R6" s="34">
        <f t="shared" si="3"/>
        <v>2530</v>
      </c>
      <c r="S6" s="34">
        <f t="shared" si="3"/>
        <v>25598</v>
      </c>
      <c r="T6" s="34">
        <f t="shared" si="3"/>
        <v>30.27</v>
      </c>
      <c r="U6" s="34">
        <f t="shared" si="3"/>
        <v>845.66</v>
      </c>
      <c r="V6" s="34">
        <f t="shared" si="3"/>
        <v>1155</v>
      </c>
      <c r="W6" s="34">
        <f t="shared" si="3"/>
        <v>0.46</v>
      </c>
      <c r="X6" s="34">
        <f t="shared" si="3"/>
        <v>2510.87</v>
      </c>
      <c r="Y6" s="35">
        <f>IF(Y7="",NA(),Y7)</f>
        <v>98.62</v>
      </c>
      <c r="Z6" s="35">
        <f t="shared" ref="Z6:AH6" si="4">IF(Z7="",NA(),Z7)</f>
        <v>103.5</v>
      </c>
      <c r="AA6" s="35">
        <f t="shared" si="4"/>
        <v>88.27</v>
      </c>
      <c r="AB6" s="35">
        <f t="shared" si="4"/>
        <v>97.02</v>
      </c>
      <c r="AC6" s="35">
        <f t="shared" si="4"/>
        <v>96.68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282.75</v>
      </c>
      <c r="BG6" s="35">
        <f t="shared" ref="BG6:BO6" si="7">IF(BG7="",NA(),BG7)</f>
        <v>258.89999999999998</v>
      </c>
      <c r="BH6" s="35">
        <f t="shared" si="7"/>
        <v>245.13</v>
      </c>
      <c r="BI6" s="35">
        <f t="shared" si="7"/>
        <v>221.21</v>
      </c>
      <c r="BJ6" s="35">
        <f t="shared" si="7"/>
        <v>235.62</v>
      </c>
      <c r="BK6" s="35">
        <f t="shared" si="7"/>
        <v>1081.8</v>
      </c>
      <c r="BL6" s="35">
        <f t="shared" si="7"/>
        <v>974.93</v>
      </c>
      <c r="BM6" s="35">
        <f t="shared" si="7"/>
        <v>855.8</v>
      </c>
      <c r="BN6" s="35">
        <f t="shared" si="7"/>
        <v>789.46</v>
      </c>
      <c r="BO6" s="35">
        <f t="shared" si="7"/>
        <v>826.83</v>
      </c>
      <c r="BP6" s="34" t="str">
        <f>IF(BP7="","",IF(BP7="-","【-】","【"&amp;SUBSTITUTE(TEXT(BP7,"#,##0.00"),"-","△")&amp;"】"))</f>
        <v>【765.47】</v>
      </c>
      <c r="BQ6" s="35">
        <f>IF(BQ7="",NA(),BQ7)</f>
        <v>52.01</v>
      </c>
      <c r="BR6" s="35">
        <f t="shared" ref="BR6:BZ6" si="8">IF(BR7="",NA(),BR7)</f>
        <v>44.64</v>
      </c>
      <c r="BS6" s="35">
        <f t="shared" si="8"/>
        <v>37.880000000000003</v>
      </c>
      <c r="BT6" s="35">
        <f t="shared" si="8"/>
        <v>50.27</v>
      </c>
      <c r="BU6" s="35">
        <f t="shared" si="8"/>
        <v>44.34</v>
      </c>
      <c r="BV6" s="35">
        <f t="shared" si="8"/>
        <v>52.19</v>
      </c>
      <c r="BW6" s="35">
        <f t="shared" si="8"/>
        <v>55.32</v>
      </c>
      <c r="BX6" s="35">
        <f t="shared" si="8"/>
        <v>59.8</v>
      </c>
      <c r="BY6" s="35">
        <f t="shared" si="8"/>
        <v>57.77</v>
      </c>
      <c r="BZ6" s="35">
        <f t="shared" si="8"/>
        <v>57.31</v>
      </c>
      <c r="CA6" s="34" t="str">
        <f>IF(CA7="","",IF(CA7="-","【-】","【"&amp;SUBSTITUTE(TEXT(CA7,"#,##0.00"),"-","△")&amp;"】"))</f>
        <v>【59.59】</v>
      </c>
      <c r="CB6" s="35">
        <f>IF(CB7="",NA(),CB7)</f>
        <v>255.99</v>
      </c>
      <c r="CC6" s="35">
        <f t="shared" ref="CC6:CK6" si="9">IF(CC7="",NA(),CC7)</f>
        <v>302.02</v>
      </c>
      <c r="CD6" s="35">
        <f t="shared" si="9"/>
        <v>349.53</v>
      </c>
      <c r="CE6" s="35">
        <f t="shared" si="9"/>
        <v>263.41000000000003</v>
      </c>
      <c r="CF6" s="35">
        <f t="shared" si="9"/>
        <v>259.61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58.35</v>
      </c>
      <c r="CN6" s="35">
        <f t="shared" ref="CN6:CV6" si="10">IF(CN7="",NA(),CN7)</f>
        <v>55.21</v>
      </c>
      <c r="CO6" s="35">
        <f t="shared" si="10"/>
        <v>60.12</v>
      </c>
      <c r="CP6" s="35">
        <f t="shared" si="10"/>
        <v>56.78</v>
      </c>
      <c r="CQ6" s="35">
        <f t="shared" si="10"/>
        <v>59.14</v>
      </c>
      <c r="CR6" s="35">
        <f t="shared" si="10"/>
        <v>52.31</v>
      </c>
      <c r="CS6" s="35">
        <f t="shared" si="10"/>
        <v>60.65</v>
      </c>
      <c r="CT6" s="35">
        <f t="shared" si="10"/>
        <v>51.75</v>
      </c>
      <c r="CU6" s="35">
        <f t="shared" si="10"/>
        <v>50.68</v>
      </c>
      <c r="CV6" s="35">
        <f t="shared" si="10"/>
        <v>50.14</v>
      </c>
      <c r="CW6" s="34" t="str">
        <f>IF(CW7="","",IF(CW7="-","【-】","【"&amp;SUBSTITUTE(TEXT(CW7,"#,##0.00"),"-","△")&amp;"】"))</f>
        <v>【51.30】</v>
      </c>
      <c r="CX6" s="35">
        <f>IF(CX7="",NA(),CX7)</f>
        <v>83.94</v>
      </c>
      <c r="CY6" s="35">
        <f t="shared" ref="CY6:DG6" si="11">IF(CY7="",NA(),CY7)</f>
        <v>84.29</v>
      </c>
      <c r="CZ6" s="35">
        <f t="shared" si="11"/>
        <v>85.53</v>
      </c>
      <c r="DA6" s="35">
        <f t="shared" si="11"/>
        <v>85.73</v>
      </c>
      <c r="DB6" s="35">
        <f t="shared" si="11"/>
        <v>84.16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93645</v>
      </c>
      <c r="D7" s="37">
        <v>47</v>
      </c>
      <c r="E7" s="37">
        <v>17</v>
      </c>
      <c r="F7" s="37">
        <v>5</v>
      </c>
      <c r="G7" s="37">
        <v>0</v>
      </c>
      <c r="H7" s="37" t="s">
        <v>97</v>
      </c>
      <c r="I7" s="37" t="s">
        <v>98</v>
      </c>
      <c r="J7" s="37" t="s">
        <v>99</v>
      </c>
      <c r="K7" s="37" t="s">
        <v>100</v>
      </c>
      <c r="L7" s="37" t="s">
        <v>101</v>
      </c>
      <c r="M7" s="37" t="s">
        <v>102</v>
      </c>
      <c r="N7" s="38" t="s">
        <v>103</v>
      </c>
      <c r="O7" s="38" t="s">
        <v>104</v>
      </c>
      <c r="P7" s="38">
        <v>4.5199999999999996</v>
      </c>
      <c r="Q7" s="38">
        <v>79.66</v>
      </c>
      <c r="R7" s="38">
        <v>2530</v>
      </c>
      <c r="S7" s="38">
        <v>25598</v>
      </c>
      <c r="T7" s="38">
        <v>30.27</v>
      </c>
      <c r="U7" s="38">
        <v>845.66</v>
      </c>
      <c r="V7" s="38">
        <v>1155</v>
      </c>
      <c r="W7" s="38">
        <v>0.46</v>
      </c>
      <c r="X7" s="38">
        <v>2510.87</v>
      </c>
      <c r="Y7" s="38">
        <v>98.62</v>
      </c>
      <c r="Z7" s="38">
        <v>103.5</v>
      </c>
      <c r="AA7" s="38">
        <v>88.27</v>
      </c>
      <c r="AB7" s="38">
        <v>97.02</v>
      </c>
      <c r="AC7" s="38">
        <v>96.68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282.75</v>
      </c>
      <c r="BG7" s="38">
        <v>258.89999999999998</v>
      </c>
      <c r="BH7" s="38">
        <v>245.13</v>
      </c>
      <c r="BI7" s="38">
        <v>221.21</v>
      </c>
      <c r="BJ7" s="38">
        <v>235.62</v>
      </c>
      <c r="BK7" s="38">
        <v>1081.8</v>
      </c>
      <c r="BL7" s="38">
        <v>974.93</v>
      </c>
      <c r="BM7" s="38">
        <v>855.8</v>
      </c>
      <c r="BN7" s="38">
        <v>789.46</v>
      </c>
      <c r="BO7" s="38">
        <v>826.83</v>
      </c>
      <c r="BP7" s="38">
        <v>765.47</v>
      </c>
      <c r="BQ7" s="38">
        <v>52.01</v>
      </c>
      <c r="BR7" s="38">
        <v>44.64</v>
      </c>
      <c r="BS7" s="38">
        <v>37.880000000000003</v>
      </c>
      <c r="BT7" s="38">
        <v>50.27</v>
      </c>
      <c r="BU7" s="38">
        <v>44.34</v>
      </c>
      <c r="BV7" s="38">
        <v>52.19</v>
      </c>
      <c r="BW7" s="38">
        <v>55.32</v>
      </c>
      <c r="BX7" s="38">
        <v>59.8</v>
      </c>
      <c r="BY7" s="38">
        <v>57.77</v>
      </c>
      <c r="BZ7" s="38">
        <v>57.31</v>
      </c>
      <c r="CA7" s="38">
        <v>59.59</v>
      </c>
      <c r="CB7" s="38">
        <v>255.99</v>
      </c>
      <c r="CC7" s="38">
        <v>302.02</v>
      </c>
      <c r="CD7" s="38">
        <v>349.53</v>
      </c>
      <c r="CE7" s="38">
        <v>263.41000000000003</v>
      </c>
      <c r="CF7" s="38">
        <v>259.61</v>
      </c>
      <c r="CG7" s="38">
        <v>296.14</v>
      </c>
      <c r="CH7" s="38">
        <v>283.17</v>
      </c>
      <c r="CI7" s="38">
        <v>263.76</v>
      </c>
      <c r="CJ7" s="38">
        <v>274.35000000000002</v>
      </c>
      <c r="CK7" s="38">
        <v>273.52</v>
      </c>
      <c r="CL7" s="38">
        <v>257.86</v>
      </c>
      <c r="CM7" s="38">
        <v>58.35</v>
      </c>
      <c r="CN7" s="38">
        <v>55.21</v>
      </c>
      <c r="CO7" s="38">
        <v>60.12</v>
      </c>
      <c r="CP7" s="38">
        <v>56.78</v>
      </c>
      <c r="CQ7" s="38">
        <v>59.14</v>
      </c>
      <c r="CR7" s="38">
        <v>52.31</v>
      </c>
      <c r="CS7" s="38">
        <v>60.65</v>
      </c>
      <c r="CT7" s="38">
        <v>51.75</v>
      </c>
      <c r="CU7" s="38">
        <v>50.68</v>
      </c>
      <c r="CV7" s="38">
        <v>50.14</v>
      </c>
      <c r="CW7" s="38">
        <v>51.3</v>
      </c>
      <c r="CX7" s="38">
        <v>83.94</v>
      </c>
      <c r="CY7" s="38">
        <v>84.29</v>
      </c>
      <c r="CZ7" s="38">
        <v>85.53</v>
      </c>
      <c r="DA7" s="38">
        <v>85.73</v>
      </c>
      <c r="DB7" s="38">
        <v>84.16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2021-01-28T05:00:45Z</cp:lastPrinted>
  <dcterms:created xsi:type="dcterms:W3CDTF">2020-12-04T03:02:06Z</dcterms:created>
  <dcterms:modified xsi:type="dcterms:W3CDTF">2021-02-20T02:15:34Z</dcterms:modified>
  <cp:category/>
</cp:coreProperties>
</file>