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247BDCEA-7812-4510-AC6A-8B526D986B5D}" xr6:coauthVersionLast="47" xr6:coauthVersionMax="47" xr10:uidLastSave="{00000000-0000-0000-0000-000000000000}"/>
  <workbookProtection workbookAlgorithmName="SHA-512" workbookHashValue="eaksAJtmiti7R4QRXWZmKqF+COJNyNu9UV3uKEbV3CKnB23r5gJsPJS3hNWUs6R57IFaR4J5tszEaNu6aIux7A==" workbookSaltValue="AcSHZMFKY2nLKBA9JDeFv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E85" i="4"/>
  <c r="BB10" i="4"/>
  <c r="AT10" i="4"/>
  <c r="P10" i="4"/>
  <c r="I10" i="4"/>
  <c r="AT8" i="4"/>
  <c r="AL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<sst xmlns="http://schemas.openxmlformats.org/spreadsheetml/2006/main" count="297" uniqueCount="118">
  <si>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</si>
  <si>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</si>
  <si>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</si>
  <si>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</si>
  <si>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</si>
  <si>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</si>
  <si>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</si>
  <si>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</si>
  <si>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</si>
  <si>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</si>
  <si>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</si>
  <si>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</si>
  <si>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</si>
  <si>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</si>
  <si>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</si>
  <si>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</si>
  <si>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</si>
  <si>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</si>
  <si>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</si>
  <si>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</si>
  <si>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</si>
  <si>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</si>
  <si>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</si>
  <si>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</si>
  <si>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</si>
  <si>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</si>
  <si>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</si>
  <si>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</si>
  <si>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</si>
  <si>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</si>
  <si>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</si>
  <si>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</si>
  <si>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</si>
  <si>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</si>
  <si>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</si>
  <si>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</si>
  <si>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</si>
  <si>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</si>
  <si>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</si>
  <si>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</si>
  <si>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</si>
  <si>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</si>
  <si>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</si>
  <si>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</si>
  <si>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</si>
  <si>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</si>
  <si>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</si>
  <si>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</si>
  <si>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</si>
  <si>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</si>
  <si>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</si>
  <si>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</si>
  <si>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</si>
  <si>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</si>
  <si>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</si>
  <si>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</si>
  <si>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</si>
  <si>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</si>
  <si>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</si>
  <si>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</si>
  <si>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</si>
  <si>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</si>
  <si>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</si>
  <si>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</si>
  <si>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</si>
  <si>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</si>
  <si>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</si>
  <si>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</si>
  <si>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</si>
  <si>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</si>
  <si>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</si>
  <si>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</si>
  <si>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</si>
  <si>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</si>
  <si>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</si>
  <si>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</si>
  <si>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</si>
  <si>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</si>
  <si>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</si>
  <si>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</si>
  <si>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</si>
  <si>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</si>
  <si>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</si>
  <si>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</si>
  <si>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</si>
  <si>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</si>
  <si>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</si>
  <si>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</si>
  <si>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</si>
  <si>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</si>
  <si>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</si>
  <si>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</si>
  <si>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</si>
  <si>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</si>
  <si>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</si>
  <si>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</si>
  <si>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</si>
  <si>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</si>
  <si>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</si>
  <si>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</si>
  <si>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</si>
  <si>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</si>
  <si>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</si>
  <si>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</si>
  <si>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</si>
  <si>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</si>
  <si>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</si>
  <si>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</si>
  <si>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</si>
  <si>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</si>
  <si>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</si>
  <si>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</si>
  <si>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</si>
  <si>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</si>
  <si>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</si>
  <si>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いることから、維持管理費等は収益で賄えていることが分かる。また、「③流動比率」は100％を下回っているものの、全国平均や類似団体平均を上回っている。しかし、「⑤経費回収率」が100％を下回っていることから一般会計からの繰入に依存していることが分かる。このため、適切な経費等を検討し、事業継続のために適切な経営を考えていかなければならない。
　「④企業債残高対事業規模比率」は、昨年度と比較し減少傾向にあるものの全国平均や類似団体平均よりも高くなっている。施設の更新等で今後も高い数値を推移することが想定されるため、平均値と乖離し過ぎないよう経営改善の検討が必要である。
　一方で「⑥汚水処理原価」は全国平均や類似団体平均よりも大幅に低くなっているため、今後も低い水準を維持できるよう適宜経営改善を行っていく必要がある。
　「⑦施設利用率」「⑧水洗化率」は共に平均並みであり、まだ余力を残している。住民への接続を呼びかけ、水洗化率の向上を促進し、より能率的な施設利用を目指していく。</t>
    <rPh sb="206" eb="209">
      <t>サクネンド</t>
    </rPh>
    <rPh sb="210" eb="212">
      <t>ヒカク</t>
    </rPh>
    <rPh sb="213" eb="215">
      <t>ゲンショウ</t>
    </rPh>
    <rPh sb="215" eb="217">
      <t>ケイコウ</t>
    </rPh>
    <phoneticPr fontId="4"/>
  </si>
  <si>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令和２年度に策定した最適整備構想をもとに、計画的な老朽化対策を図っていく。</t>
    <phoneticPr fontId="4"/>
  </si>
  <si>
    <t>　経営の健全性・効率性では、収益的収支比率や経費回収率に課題がみられた。本事業はすでに整備工事が完了しているが、約２割の方が未接続の状況である。また、佐川野地区において、規制緩和による宅地開発を促進しており、接続率の向上が期待され、使用料の増収を見込めるものの、汚水処理にかかる費用をすべて賄うことは難しい状況である。
　施設の老朽化に伴う維持管理費、管渠更新等の費用増大も懸念されるが、最適整備構想策定により有効で適切な処理方法を検討するとともに、改修・更新を計画的に取り組んでいく。</t>
    <rPh sb="153" eb="1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</si>
</sst>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9F-44F2-9EDB-8C8B2CC7BA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6F9F-44F2-9EDB-8C8B2CC7BA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60.12</c:v>
                </c:pt>
                <c:pt idx="4">
                  <c:v>58.55</c:v>
                </c:pt>
              </c:numCache>
            </c:numRef>
          </c:val>
          <c:extLst>
            <c:ext xmlns:c16="http://schemas.microsoft.com/office/drawing/2014/chart" uri="{C3380CC4-5D6E-409C-BE32-E72D297353CC}">
              <c16:uniqueId val="{00000000-BC87-43D5-A272-DF22E20060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BC87-43D5-A272-DF22E20060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85.71</c:v>
                </c:pt>
                <c:pt idx="4">
                  <c:v>80.7</c:v>
                </c:pt>
              </c:numCache>
            </c:numRef>
          </c:val>
          <c:extLst>
            <c:ext xmlns:c16="http://schemas.microsoft.com/office/drawing/2014/chart" uri="{C3380CC4-5D6E-409C-BE32-E72D297353CC}">
              <c16:uniqueId val="{00000000-72BD-4C8A-B59F-35327EC4D9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72BD-4C8A-B59F-35327EC4D9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145.19</c:v>
                </c:pt>
                <c:pt idx="4">
                  <c:v>140.1</c:v>
                </c:pt>
              </c:numCache>
            </c:numRef>
          </c:val>
          <c:extLst>
            <c:ext xmlns:c16="http://schemas.microsoft.com/office/drawing/2014/chart" uri="{C3380CC4-5D6E-409C-BE32-E72D297353CC}">
              <c16:uniqueId val="{00000000-2310-4F80-8979-3311033211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2310-4F80-8979-3311033211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formatCode="#,##0.00;&quot;△&quot;#,##0.00">
                  <c:v>0</c:v>
                </c:pt>
                <c:pt idx="4">
                  <c:v>6.36</c:v>
                </c:pt>
              </c:numCache>
            </c:numRef>
          </c:val>
          <c:extLst>
            <c:ext xmlns:c16="http://schemas.microsoft.com/office/drawing/2014/chart" uri="{C3380CC4-5D6E-409C-BE32-E72D297353CC}">
              <c16:uniqueId val="{00000000-DE4D-4AB2-84D3-D4F8F6B303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DE4D-4AB2-84D3-D4F8F6B303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F7-46FD-86C2-EE654CB4F4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DF7-46FD-86C2-EE654CB4F4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4D-4ECB-AA32-AFD5D34981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A4D-4ECB-AA32-AFD5D34981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50.28</c:v>
                </c:pt>
                <c:pt idx="4">
                  <c:v>64.260000000000005</c:v>
                </c:pt>
              </c:numCache>
            </c:numRef>
          </c:val>
          <c:extLst>
            <c:ext xmlns:c16="http://schemas.microsoft.com/office/drawing/2014/chart" uri="{C3380CC4-5D6E-409C-BE32-E72D297353CC}">
              <c16:uniqueId val="{00000000-C88D-400A-848F-B898E9DFCC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88D-400A-848F-B898E9DFCC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1204.21</c:v>
                </c:pt>
                <c:pt idx="4">
                  <c:v>1113.1199999999999</c:v>
                </c:pt>
              </c:numCache>
            </c:numRef>
          </c:val>
          <c:extLst>
            <c:ext xmlns:c16="http://schemas.microsoft.com/office/drawing/2014/chart" uri="{C3380CC4-5D6E-409C-BE32-E72D297353CC}">
              <c16:uniqueId val="{00000000-04F8-40BB-820E-0489190056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04F8-40BB-820E-0489190056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82.6</c:v>
                </c:pt>
                <c:pt idx="4">
                  <c:v>79.22</c:v>
                </c:pt>
              </c:numCache>
            </c:numRef>
          </c:val>
          <c:extLst>
            <c:ext xmlns:c16="http://schemas.microsoft.com/office/drawing/2014/chart" uri="{C3380CC4-5D6E-409C-BE32-E72D297353CC}">
              <c16:uniqueId val="{00000000-AE11-45EF-B31C-6B04395774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E11-45EF-B31C-6B04395774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150.88</c:v>
                </c:pt>
                <c:pt idx="4">
                  <c:v>157.44</c:v>
                </c:pt>
              </c:numCache>
            </c:numRef>
          </c:val>
          <c:extLst>
            <c:ext xmlns:c16="http://schemas.microsoft.com/office/drawing/2014/chart" uri="{C3380CC4-5D6E-409C-BE32-E72D297353CC}">
              <c16:uniqueId val="{00000000-532E-48E7-8B47-5E8030D8C0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32E-48E7-8B47-5E8030D8C0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野木町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25305</v>
      </c>
      <c r="AM8" s="46"/>
      <c r="AN8" s="46"/>
      <c r="AO8" s="46"/>
      <c r="AP8" s="46"/>
      <c r="AQ8" s="46"/>
      <c r="AR8" s="46"/>
      <c r="AS8" s="46"/>
      <c r="AT8" s="45">
        <f>データ!T6</f>
        <v>30.27</v>
      </c>
      <c r="AU8" s="45"/>
      <c r="AV8" s="45"/>
      <c r="AW8" s="45"/>
      <c r="AX8" s="45"/>
      <c r="AY8" s="45"/>
      <c r="AZ8" s="45"/>
      <c r="BA8" s="45"/>
      <c r="BB8" s="45">
        <f>データ!U6</f>
        <v>835.98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80.989999999999995</v>
      </c>
      <c r="J10" s="45"/>
      <c r="K10" s="45"/>
      <c r="L10" s="45"/>
      <c r="M10" s="45"/>
      <c r="N10" s="45"/>
      <c r="O10" s="45"/>
      <c r="P10" s="45">
        <f>データ!P6</f>
        <v>4.4000000000000004</v>
      </c>
      <c r="Q10" s="45"/>
      <c r="R10" s="45"/>
      <c r="S10" s="45"/>
      <c r="T10" s="45"/>
      <c r="U10" s="45"/>
      <c r="V10" s="45"/>
      <c r="W10" s="45">
        <f>データ!Q6</f>
        <v>80.38</v>
      </c>
      <c r="X10" s="45"/>
      <c r="Y10" s="45"/>
      <c r="Z10" s="45"/>
      <c r="AA10" s="45"/>
      <c r="AB10" s="45"/>
      <c r="AC10" s="45"/>
      <c r="AD10" s="46">
        <f>データ!R6</f>
        <v>2530</v>
      </c>
      <c r="AE10" s="46"/>
      <c r="AF10" s="46"/>
      <c r="AG10" s="46"/>
      <c r="AH10" s="46"/>
      <c r="AI10" s="46"/>
      <c r="AJ10" s="46"/>
      <c r="AK10" s="2"/>
      <c r="AL10" s="46">
        <f>データ!V6</f>
        <v>1109</v>
      </c>
      <c r="AM10" s="46"/>
      <c r="AN10" s="46"/>
      <c r="AO10" s="46"/>
      <c r="AP10" s="46"/>
      <c r="AQ10" s="46"/>
      <c r="AR10" s="46"/>
      <c r="AS10" s="46"/>
      <c r="AT10" s="45">
        <f>データ!W6</f>
        <v>0.46</v>
      </c>
      <c r="AU10" s="45"/>
      <c r="AV10" s="45"/>
      <c r="AW10" s="45"/>
      <c r="AX10" s="45"/>
      <c r="AY10" s="45"/>
      <c r="AZ10" s="45"/>
      <c r="BA10" s="45"/>
      <c r="BB10" s="45">
        <f>データ!X6</f>
        <v>2410.87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7fsdMQ2DQWBQxXT+5KapQq+Ozin/6J8ShAY2D9ePcpyErLuToVvrq15xMYYyr7NFk17EKNDqYs5Ajh1Xvr7vWQ==" saltValue="zl5BHDkVPxR9sE1xvNZm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93645</v>
      </c>
      <c r="D6" s="19">
        <f t="shared" si="3"/>
        <v>46</v>
      </c>
      <c r="E6" s="19">
        <f t="shared" si="3"/>
        <v>17</v>
      </c>
      <c r="F6" s="19">
        <f t="shared" si="3"/>
        <v>5</v>
      </c>
      <c r="G6" s="19">
        <f t="shared" si="3"/>
        <v>0</v>
      </c>
      <c r="H6" s="19" t="str">
        <f t="shared" si="3"/>
        <v>栃木県　野木町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80.989999999999995</v>
      </c>
      <c r="P6" s="20">
        <f t="shared" si="3"/>
        <v>4.4000000000000004</v>
      </c>
      <c r="Q6" s="20">
        <f t="shared" si="3"/>
        <v>80.38</v>
      </c>
      <c r="R6" s="20">
        <f t="shared" si="3"/>
        <v>2530</v>
      </c>
      <c r="S6" s="20">
        <f t="shared" si="3"/>
        <v>25305</v>
      </c>
      <c r="T6" s="20">
        <f t="shared" si="3"/>
        <v>30.27</v>
      </c>
      <c r="U6" s="20">
        <f t="shared" si="3"/>
        <v>835.98</v>
      </c>
      <c r="V6" s="20">
        <f t="shared" si="3"/>
        <v>1109</v>
      </c>
      <c r="W6" s="20">
        <f t="shared" si="3"/>
        <v>0.46</v>
      </c>
      <c r="X6" s="20">
        <f t="shared" si="3"/>
        <v>2410.87</v>
      </c>
      <c r="Y6" s="21" t="str">
        <f>IF(Y7="",NA(),Y7)</f>
        <v>-</v>
      </c>
      <c r="Z6" s="21" t="str">
        <f t="shared" ref="Z6:AH6" si="4">IF(Z7="",NA(),Z7)</f>
        <v>-</v>
      </c>
      <c r="AA6" s="21" t="str">
        <f t="shared" si="4"/>
        <v>-</v>
      </c>
      <c r="AB6" s="21">
        <f t="shared" si="4"/>
        <v>145.19</v>
      </c>
      <c r="AC6" s="21">
        <f t="shared" si="4"/>
        <v>140.1</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50.28</v>
      </c>
      <c r="AY6" s="21">
        <f t="shared" si="6"/>
        <v>64.260000000000005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1204.21</v>
      </c>
      <c r="BJ6" s="21">
        <f t="shared" si="7"/>
        <v>1113.1199999999999</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82.6</v>
      </c>
      <c r="BU6" s="21">
        <f t="shared" si="8"/>
        <v>79.22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150.88</v>
      </c>
      <c r="CF6" s="21">
        <f t="shared" si="9"/>
        <v>157.44</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60.12</v>
      </c>
      <c r="CQ6" s="21">
        <f t="shared" si="10"/>
        <v>58.55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85.71</v>
      </c>
      <c r="DB6" s="21">
        <f t="shared" si="11"/>
        <v>80.7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0">
        <f t="shared" si="12"/>
        <v>0</v>
      </c>
      <c r="DM6" s="21">
        <f t="shared" si="12"/>
        <v>6.36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93645</v>
      </c>
      <c r="D7" s="23">
        <v>46</v>
      </c>
      <c r="E7" s="23">
        <v>17</v>
      </c>
      <c r="F7" s="23">
        <v>5</v>
      </c>
      <c r="G7" s="23">
        <v>0</v>
      </c>
      <c r="H7" s="23" t="s">
        <v>96</v>
      </c>
      <c r="I7" s="23" t="s">
        <v>97</v>
      </c>
      <c r="J7" s="23" t="s">
        <v>98</v>
      </c>
      <c r="K7" s="23" t="s">
        <v>99</v>
      </c>
      <c r="L7" s="23" t="s">
        <v>100</v>
      </c>
      <c r="M7" s="23" t="s">
        <v>101</v>
      </c>
      <c r="N7" s="24" t="s">
        <v>102</v>
      </c>
      <c r="O7" s="24">
        <v>80.989999999999995</v>
      </c>
      <c r="P7" s="24">
        <v>4.4000000000000004</v>
      </c>
      <c r="Q7" s="24">
        <v>80.38</v>
      </c>
      <c r="R7" s="24">
        <v>2530</v>
      </c>
      <c r="S7" s="24">
        <v>25305</v>
      </c>
      <c r="T7" s="24">
        <v>30.27</v>
      </c>
      <c r="U7" s="24">
        <v>835.98</v>
      </c>
      <c r="V7" s="24">
        <v>1109</v>
      </c>
      <c r="W7" s="24">
        <v>0.46</v>
      </c>
      <c r="X7" s="24">
        <v>2410.87</v>
      </c>
      <c r="Y7" s="24" t="s">
        <v>102</v>
      </c>
      <c r="Z7" s="24" t="s">
        <v>102</v>
      </c>
      <c r="AA7" s="24" t="s">
        <v>102</v>
      </c>
      <c r="AB7" s="24">
        <v>145.19</v>
      </c>
      <c r="AC7" s="24">
        <v>140.1</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50.28</v>
      </c>
      <c r="AY7" s="24">
        <v>64.260000000000005</v>
      </c>
      <c r="AZ7" s="24" t="s">
        <v>102</v>
      </c>
      <c r="BA7" s="24" t="s">
        <v>102</v>
      </c>
      <c r="BB7" s="24" t="s">
        <v>102</v>
      </c>
      <c r="BC7" s="24">
        <v>29.13</v>
      </c>
      <c r="BD7" s="24">
        <v>35.69</v>
      </c>
      <c r="BE7" s="24">
        <v>34.770000000000003</v>
      </c>
      <c r="BF7" s="24" t="s">
        <v>102</v>
      </c>
      <c r="BG7" s="24" t="s">
        <v>102</v>
      </c>
      <c r="BH7" s="24" t="s">
        <v>102</v>
      </c>
      <c r="BI7" s="24">
        <v>1204.21</v>
      </c>
      <c r="BJ7" s="24">
        <v>1113.1199999999999</v>
      </c>
      <c r="BK7" s="24" t="s">
        <v>102</v>
      </c>
      <c r="BL7" s="24" t="s">
        <v>102</v>
      </c>
      <c r="BM7" s="24" t="s">
        <v>102</v>
      </c>
      <c r="BN7" s="24">
        <v>867.83</v>
      </c>
      <c r="BO7" s="24">
        <v>791.76</v>
      </c>
      <c r="BP7" s="24">
        <v>786.37</v>
      </c>
      <c r="BQ7" s="24" t="s">
        <v>102</v>
      </c>
      <c r="BR7" s="24" t="s">
        <v>102</v>
      </c>
      <c r="BS7" s="24" t="s">
        <v>102</v>
      </c>
      <c r="BT7" s="24">
        <v>82.6</v>
      </c>
      <c r="BU7" s="24">
        <v>79.22</v>
      </c>
      <c r="BV7" s="24" t="s">
        <v>102</v>
      </c>
      <c r="BW7" s="24" t="s">
        <v>102</v>
      </c>
      <c r="BX7" s="24" t="s">
        <v>102</v>
      </c>
      <c r="BY7" s="24">
        <v>57.08</v>
      </c>
      <c r="BZ7" s="24">
        <v>56.26</v>
      </c>
      <c r="CA7" s="24">
        <v>60.65</v>
      </c>
      <c r="CB7" s="24" t="s">
        <v>102</v>
      </c>
      <c r="CC7" s="24" t="s">
        <v>102</v>
      </c>
      <c r="CD7" s="24" t="s">
        <v>102</v>
      </c>
      <c r="CE7" s="24">
        <v>150.88</v>
      </c>
      <c r="CF7" s="24">
        <v>157.44</v>
      </c>
      <c r="CG7" s="24" t="s">
        <v>102</v>
      </c>
      <c r="CH7" s="24" t="s">
        <v>102</v>
      </c>
      <c r="CI7" s="24" t="s">
        <v>102</v>
      </c>
      <c r="CJ7" s="24">
        <v>274.99</v>
      </c>
      <c r="CK7" s="24">
        <v>282.08999999999997</v>
      </c>
      <c r="CL7" s="24">
        <v>256.97000000000003</v>
      </c>
      <c r="CM7" s="24" t="s">
        <v>102</v>
      </c>
      <c r="CN7" s="24" t="s">
        <v>102</v>
      </c>
      <c r="CO7" s="24" t="s">
        <v>102</v>
      </c>
      <c r="CP7" s="24">
        <v>60.12</v>
      </c>
      <c r="CQ7" s="24">
        <v>58.55</v>
      </c>
      <c r="CR7" s="24" t="s">
        <v>102</v>
      </c>
      <c r="CS7" s="24" t="s">
        <v>102</v>
      </c>
      <c r="CT7" s="24" t="s">
        <v>102</v>
      </c>
      <c r="CU7" s="24">
        <v>54.83</v>
      </c>
      <c r="CV7" s="24">
        <v>66.53</v>
      </c>
      <c r="CW7" s="24">
        <v>61.14</v>
      </c>
      <c r="CX7" s="24" t="s">
        <v>102</v>
      </c>
      <c r="CY7" s="24" t="s">
        <v>102</v>
      </c>
      <c r="CZ7" s="24" t="s">
        <v>102</v>
      </c>
      <c r="DA7" s="24">
        <v>85.71</v>
      </c>
      <c r="DB7" s="24">
        <v>80.7</v>
      </c>
      <c r="DC7" s="24" t="s">
        <v>102</v>
      </c>
      <c r="DD7" s="24" t="s">
        <v>102</v>
      </c>
      <c r="DE7" s="24" t="s">
        <v>102</v>
      </c>
      <c r="DF7" s="24">
        <v>84.7</v>
      </c>
      <c r="DG7" s="24">
        <v>84.67</v>
      </c>
      <c r="DH7" s="24">
        <v>86.91</v>
      </c>
      <c r="DI7" s="24" t="s">
        <v>102</v>
      </c>
      <c r="DJ7" s="24" t="s">
        <v>102</v>
      </c>
      <c r="DK7" s="24" t="s">
        <v>102</v>
      </c>
      <c r="DL7" s="24">
        <v>0</v>
      </c>
      <c r="DM7" s="24">
        <v>6.36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2023-01-11T07:20:22Z</cp:lastPrinted>
  <dcterms:created xsi:type="dcterms:W3CDTF">2022-12-01T01:33:29Z</dcterms:created>
  <dcterms:modified xsi:type="dcterms:W3CDTF">2023-01-31T04:43:27Z</dcterms:modified>
  <cp:category/>
</cp:coreProperties>
</file>