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１上水道\"/>
    </mc:Choice>
  </mc:AlternateContent>
  <xr:revisionPtr revIDLastSave="0" documentId="13_ncr:1_{75C36E1B-427C-4044-AC3A-06FA5DF82DED}" xr6:coauthVersionLast="47" xr6:coauthVersionMax="47" xr10:uidLastSave="{00000000-0000-0000-0000-000000000000}"/>
  <workbookProtection workbookAlgorithmName="SHA-512" workbookHashValue="fGK26J3eol6JiEYMP6nwZzXLnh0EVkqoWUfE2tS4QBB8Isikk2CjfmF0yd4DMUkGmVQRO/3gk4L/xr/JUTcDVQ==" workbookSaltValue="67Th5cFmN9t4JXLJ5t4FmQ==" workbookSpinCount="100000" lockStructure="1"/>
  <bookViews>
    <workbookView xWindow="2868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I85" i="4"/>
  <c r="F85" i="4"/>
  <c r="E85" i="4"/>
  <c r="BB10" i="4"/>
  <c r="I10" i="4"/>
  <c r="B10" i="4"/>
  <c r="BB8" i="4"/>
  <c r="AT8" i="4"/>
  <c r="AL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<sst xmlns="http://schemas.openxmlformats.org/spreadsheetml/2006/main" count="228" uniqueCount="113">
  <si>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</si>
  <si>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</si>
  <si>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</si>
  <si>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</si>
  <si>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</si>
  <si>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</si>
  <si>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</si>
  <si>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</si>
  <si>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</si>
  <si>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</si>
  <si>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</si>
  <si>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</si>
  <si>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</si>
  <si>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</si>
  <si>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</si>
  <si>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</si>
  <si>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</si>
  <si>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</si>
  <si>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</si>
  <si>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</si>
  <si>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</si>
  <si>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</si>
  <si>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</si>
  <si>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</si>
  <si>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</si>
  <si>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</si>
  <si>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</si>
  <si>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</si>
  <si>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</si>
  <si>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</si>
  <si>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</si>
  <si>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</si>
  <si>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</si>
  <si>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</si>
  <si>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</si>
  <si>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</si>
  <si>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</si>
  <si>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</si>
  <si>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</si>
  <si>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</si>
  <si>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</si>
  <si>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</si>
  <si>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</si>
  <si>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</si>
  <si>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</si>
  <si>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</si>
  <si>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</si>
  <si>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</si>
  <si>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</si>
  <si>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</si>
  <si>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</si>
  <si>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</si>
  <si>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</si>
  <si>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</si>
  <si>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</si>
  <si>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</si>
  <si>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</si>
  <si>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</si>
  <si>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</si>
  <si>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</si>
  <si>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</si>
  <si>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</si>
  <si>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</si>
  <si>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</si>
  <si>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</si>
  <si>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</si>
  <si>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</si>
  <si>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</si>
  <si>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</si>
  <si>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</si>
  <si>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</si>
  <si>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</si>
  <si>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</si>
  <si>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</si>
  <si>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</si>
  <si>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</si>
  <si>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</si>
  <si>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</si>
  <si>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</si>
  <si>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</si>
  <si>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</si>
  <si>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</si>
  <si>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</si>
  <si>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</si>
  <si>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</si>
  <si>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</si>
  <si>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</si>
  <si>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</si>
  <si>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</si>
  <si>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</si>
  <si>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</si>
  <si>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</si>
  <si>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野木町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</si>
  <si>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</si>
  <si>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</si>
  <si>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</si>
  <si>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</si>
  <si>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</si>
  <si>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</si>
  <si>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</si>
  <si>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</si>
  <si>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</si>
  <si>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</si>
  <si>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</si>
  <si>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</si>
  <si>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</si>
  <si>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</si>
  <si>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</si>
  <si>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</si>
  <si>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</si>
  <si>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⇒類似団体・全国平均よりも高い数値であり、更新が追い付いていない状況である。そのため、今後も引き続き更新の必要がある。
②管路経年化率
　⇒類似団体とほぼ同じ状況であるが、年々比率が上がってきているため、上記の通り更新が必要になってきている。
③管路更新率
　管路の更新が実施できていないが、近々大規模な更新をしていく予定である。</t>
    <rPh sb="160" eb="162">
      <t>チカヂカ</t>
    </rPh>
    <rPh sb="162" eb="165">
      <t>ダイキボ</t>
    </rPh>
    <rPh sb="166" eb="168">
      <t>コウシン</t>
    </rPh>
    <rPh sb="173" eb="175">
      <t>ヨテイ</t>
    </rPh>
    <phoneticPr fontId="4"/>
  </si>
  <si>
    <t>①経常収支比率
　⇒現状は100％を超えているが、年々減少傾向にある。経費等の見直しを行い、今後も効率的な経営の必要がある。
②累積欠損金比率
　⇒累積欠損金比率はなし。
③流動比率
　⇒100％を上回っているが、今後に管の更新を控えているため注視していく必要がある。
④企業債残高対給水収益比率
　⇒令和２年度は料金の一部減免により増加したが、借入額の減少により年々減少している。
⑤料金回収率
　⇒令和２年度は指標が100％を下回ったが、料金の一部減免の終了に伴い、類似団体と同水準へ戻った。
⑥給水原価
　⇒類似団体・全国平均よりも安い水準を維持している。
⑦施設利用率
　⇒年々微増している。有収率が下がっていることから、漏水の可能性が高い。そのため、有収率と併せて今後も推移を注視する必要がある。
⑧有収率
　⇒類似団体との比較は高い水準は維持しているが、漏水の増加により下がってきている。早期による対応の実施や周知に努め、効率的な運営を行う必要がある。</t>
    <rPh sb="151" eb="153">
      <t>レイワ</t>
    </rPh>
    <rPh sb="154" eb="156">
      <t>ネンド</t>
    </rPh>
    <rPh sb="157" eb="159">
      <t>リョウキン</t>
    </rPh>
    <rPh sb="160" eb="162">
      <t>イチブ</t>
    </rPh>
    <rPh sb="162" eb="164">
      <t>ゲンメン</t>
    </rPh>
    <rPh sb="167" eb="169">
      <t>ゾウカ</t>
    </rPh>
    <rPh sb="173" eb="175">
      <t>カリイレ</t>
    </rPh>
    <rPh sb="175" eb="176">
      <t>ガク</t>
    </rPh>
    <rPh sb="177" eb="179">
      <t>ゲンショウ</t>
    </rPh>
    <rPh sb="182" eb="184">
      <t>ネンネン</t>
    </rPh>
    <rPh sb="184" eb="186">
      <t>ゲンショウ</t>
    </rPh>
    <rPh sb="221" eb="223">
      <t>リョウキン</t>
    </rPh>
    <rPh sb="224" eb="226">
      <t>イチブ</t>
    </rPh>
    <rPh sb="226" eb="228">
      <t>ゲンメン</t>
    </rPh>
    <rPh sb="229" eb="231">
      <t>シュウリョウ</t>
    </rPh>
    <rPh sb="232" eb="233">
      <t>トモナ</t>
    </rPh>
    <rPh sb="235" eb="237">
      <t>ルイジ</t>
    </rPh>
    <rPh sb="237" eb="239">
      <t>ダンタイ</t>
    </rPh>
    <rPh sb="240" eb="243">
      <t>ドウスイジュン</t>
    </rPh>
    <rPh sb="244" eb="245">
      <t>モド</t>
    </rPh>
    <rPh sb="291" eb="293">
      <t>ネンネン</t>
    </rPh>
    <rPh sb="293" eb="295">
      <t>ビゾウ</t>
    </rPh>
    <rPh sb="300" eb="302">
      <t>ユウシュウ</t>
    </rPh>
    <rPh sb="302" eb="303">
      <t>リツ</t>
    </rPh>
    <rPh sb="304" eb="305">
      <t>サ</t>
    </rPh>
    <rPh sb="315" eb="317">
      <t>ロウスイ</t>
    </rPh>
    <rPh sb="318" eb="321">
      <t>カノウセイ</t>
    </rPh>
    <rPh sb="322" eb="323">
      <t>タカ</t>
    </rPh>
    <rPh sb="330" eb="333">
      <t>ユウシュウリツ</t>
    </rPh>
    <rPh sb="334" eb="335">
      <t>アワ</t>
    </rPh>
    <rPh sb="337" eb="339">
      <t>コンゴ</t>
    </rPh>
    <rPh sb="340" eb="342">
      <t>スイイ</t>
    </rPh>
    <rPh sb="343" eb="345">
      <t>チュウシ</t>
    </rPh>
    <rPh sb="347" eb="349">
      <t>ヒツヨウ</t>
    </rPh>
    <phoneticPr fontId="4"/>
  </si>
  <si>
    <t>　現状、給水原価は抑えられているが、少しずつ施設の老朽化が目立ち始めてきた。事業の安定した運営及びサービスの提供のために早急な対応が必要になってきている。</t>
    <rPh sb="1" eb="3">
      <t>ゲンジョウ</t>
    </rPh>
    <rPh sb="4" eb="6">
      <t>キュウスイ</t>
    </rPh>
    <rPh sb="6" eb="8">
      <t>ゲンカ</t>
    </rPh>
    <rPh sb="9" eb="10">
      <t>オサ</t>
    </rPh>
    <rPh sb="18" eb="19">
      <t>スコ</t>
    </rPh>
    <rPh sb="22" eb="24">
      <t>シセツ</t>
    </rPh>
    <rPh sb="25" eb="28">
      <t>ロウキュウカ</t>
    </rPh>
    <rPh sb="29" eb="31">
      <t>メダ</t>
    </rPh>
    <rPh sb="32" eb="33">
      <t>ハジ</t>
    </rPh>
    <rPh sb="38" eb="40">
      <t>ジギョウ</t>
    </rPh>
    <rPh sb="41" eb="43">
      <t>アンテイ</t>
    </rPh>
    <rPh sb="45" eb="47">
      <t>ウンエイ</t>
    </rPh>
    <rPh sb="47" eb="48">
      <t>オヨ</t>
    </rPh>
    <rPh sb="54" eb="56">
      <t>テイキョウ</t>
    </rPh>
    <rPh sb="60" eb="62">
      <t>ソウキュウ</t>
    </rPh>
    <rPh sb="63" eb="65">
      <t>タイオウ</t>
    </rPh>
    <rPh sb="66" eb="6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</si>
</sst>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F-4E83-AC77-43F41259A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F-4E83-AC77-43F41259A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68.489999999999995</c:v>
                </c:pt>
                <c:pt idx="2">
                  <c:v>67.14</c:v>
                </c:pt>
                <c:pt idx="3">
                  <c:v>73.09</c:v>
                </c:pt>
                <c:pt idx="4">
                  <c:v>74.52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C-40E1-883C-DA87B7DE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C-40E1-883C-DA87B7DE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94.6</c:v>
                </c:pt>
                <c:pt idx="1">
                  <c:v>94.15</c:v>
                </c:pt>
                <c:pt idx="2">
                  <c:v>94.39</c:v>
                </c:pt>
                <c:pt idx="3">
                  <c:v>89.64</c:v>
                </c:pt>
                <c:pt idx="4">
                  <c:v>88.53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F-4089-9221-9C8DF8997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F-4089-9221-9C8DF8997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108.22</c:v>
                </c:pt>
                <c:pt idx="1">
                  <c:v>111.21</c:v>
                </c:pt>
                <c:pt idx="2">
                  <c:v>109.44</c:v>
                </c:pt>
                <c:pt idx="3">
                  <c:v>107.3</c:v>
                </c:pt>
                <c:pt idx="4">
                  <c:v>104.46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5-40EC-8781-8CCBA1CE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5-40EC-8781-8CCBA1CE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50.6</c:v>
                </c:pt>
                <c:pt idx="1">
                  <c:v>52.04</c:v>
                </c:pt>
                <c:pt idx="2">
                  <c:v>50.96</c:v>
                </c:pt>
                <c:pt idx="3">
                  <c:v>52.84</c:v>
                </c:pt>
                <c:pt idx="4">
                  <c:v>53.91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0-48BA-9BBB-4B3AA10BD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0-48BA-9BBB-4B3AA10BD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13.38</c:v>
                </c:pt>
                <c:pt idx="1">
                  <c:v>14.79</c:v>
                </c:pt>
                <c:pt idx="2">
                  <c:v>17.22</c:v>
                </c:pt>
                <c:pt idx="3">
                  <c:v>18.14</c:v>
                </c:pt>
                <c:pt idx="4">
                  <c:v>18.73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D-46A1-8FDF-9E0D46BA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D-46A1-8FDF-9E0D46BA7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1-4268-9458-F6D95273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1-4268-9458-F6D95273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204.29</c:v>
                </c:pt>
                <c:pt idx="1">
                  <c:v>382.9</c:v>
                </c:pt>
                <c:pt idx="2">
                  <c:v>213.36</c:v>
                </c:pt>
                <c:pt idx="3">
                  <c:v>396.95</c:v>
                </c:pt>
                <c:pt idx="4">
                  <c:v>390.42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9-4FA4-91EB-721041EA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9-4FA4-91EB-721041EA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268.76</c:v>
                </c:pt>
                <c:pt idx="1">
                  <c:v>263.68</c:v>
                </c:pt>
                <c:pt idx="2">
                  <c:v>257.10000000000002</c:v>
                </c:pt>
                <c:pt idx="3">
                  <c:v>270.08</c:v>
                </c:pt>
                <c:pt idx="4">
                  <c:v>219.53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8-4CD5-BCBA-6C833774C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28-4CD5-BCBA-6C833774C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103.86</c:v>
                </c:pt>
                <c:pt idx="1">
                  <c:v>106.61</c:v>
                </c:pt>
                <c:pt idx="2">
                  <c:v>102.09</c:v>
                </c:pt>
                <c:pt idx="3">
                  <c:v>86.58</c:v>
                </c:pt>
                <c:pt idx="4">
                  <c:v>102.49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A-47EB-949D-8C2E20BD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A-47EB-949D-8C2E20BDC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122.67</c:v>
                </c:pt>
                <c:pt idx="1">
                  <c:v>119.53</c:v>
                </c:pt>
                <c:pt idx="2">
                  <c:v>123.69</c:v>
                </c:pt>
                <c:pt idx="3">
                  <c:v>126.94</c:v>
                </c:pt>
                <c:pt idx="4">
                  <c:v>124.79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C-4ACB-B2AC-3EC5410D0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C-4ACB-B2AC-3EC5410D0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CA66" sqref="CA66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2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2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7" t="str">
        <f>データ!H6</f>
        <v>栃木県　野木町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2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25305</v>
      </c>
      <c r="AM8" s="66"/>
      <c r="AN8" s="66"/>
      <c r="AO8" s="66"/>
      <c r="AP8" s="66"/>
      <c r="AQ8" s="66"/>
      <c r="AR8" s="66"/>
      <c r="AS8" s="66"/>
      <c r="AT8" s="37">
        <f>データ!$S$6</f>
        <v>30.27</v>
      </c>
      <c r="AU8" s="38"/>
      <c r="AV8" s="38"/>
      <c r="AW8" s="38"/>
      <c r="AX8" s="38"/>
      <c r="AY8" s="38"/>
      <c r="AZ8" s="38"/>
      <c r="BA8" s="38"/>
      <c r="BB8" s="55">
        <f>データ!$T$6</f>
        <v>835.98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81.17</v>
      </c>
      <c r="J10" s="38"/>
      <c r="K10" s="38"/>
      <c r="L10" s="38"/>
      <c r="M10" s="38"/>
      <c r="N10" s="38"/>
      <c r="O10" s="65"/>
      <c r="P10" s="55">
        <f>データ!$P$6</f>
        <v>90.04</v>
      </c>
      <c r="Q10" s="55"/>
      <c r="R10" s="55"/>
      <c r="S10" s="55"/>
      <c r="T10" s="55"/>
      <c r="U10" s="55"/>
      <c r="V10" s="55"/>
      <c r="W10" s="66">
        <f>データ!$Q$6</f>
        <v>2530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22719</v>
      </c>
      <c r="AM10" s="66"/>
      <c r="AN10" s="66"/>
      <c r="AO10" s="66"/>
      <c r="AP10" s="66"/>
      <c r="AQ10" s="66"/>
      <c r="AR10" s="66"/>
      <c r="AS10" s="66"/>
      <c r="AT10" s="37">
        <f>データ!$V$6</f>
        <v>20.8</v>
      </c>
      <c r="AU10" s="38"/>
      <c r="AV10" s="38"/>
      <c r="AW10" s="38"/>
      <c r="AX10" s="38"/>
      <c r="AY10" s="38"/>
      <c r="AZ10" s="38"/>
      <c r="BA10" s="38"/>
      <c r="BB10" s="55">
        <f>データ!$W$6</f>
        <v>1092.26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KLi10WxLvDAC3/V7Z+HOH50gxNtzzJUmoL04EW9Xc+yEdyDNHnvaHGp6onpEEQdNFY3YDkDj6o4jWnw8VMVUqA==" saltValue="wvulkUsiGI1wCB2O+IfH0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27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52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53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54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55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56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57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58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59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60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61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62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63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2">
      <c r="A6" s="15" t="s">
        <v>91</v>
      </c>
      <c r="B6" s="20">
        <f>B7</f>
        <v>2021</v>
      </c>
      <c r="C6" s="20">
        <f t="shared" ref="C6:W6" si="3">C7</f>
        <v>93645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栃木県　野木町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81.17</v>
      </c>
      <c r="P6" s="21">
        <f t="shared" si="3"/>
        <v>90.04</v>
      </c>
      <c r="Q6" s="21">
        <f t="shared" si="3"/>
        <v>2530</v>
      </c>
      <c r="R6" s="21">
        <f t="shared" si="3"/>
        <v>25305</v>
      </c>
      <c r="S6" s="21">
        <f t="shared" si="3"/>
        <v>30.27</v>
      </c>
      <c r="T6" s="21">
        <f t="shared" si="3"/>
        <v>835.98</v>
      </c>
      <c r="U6" s="21">
        <f t="shared" si="3"/>
        <v>22719</v>
      </c>
      <c r="V6" s="21">
        <f t="shared" si="3"/>
        <v>20.8</v>
      </c>
      <c r="W6" s="21">
        <f t="shared" si="3"/>
        <v>1092.26</v>
      </c>
      <c r="X6" s="22">
        <f>IF(X7="",NA(),X7)</f>
        <v>108.22</v>
      </c>
      <c r="Y6" s="22">
        <f t="shared" ref="Y6:AG6" si="4">IF(Y7="",NA(),Y7)</f>
        <v>111.21</v>
      </c>
      <c r="Z6" s="22">
        <f t="shared" si="4"/>
        <v>109.44</v>
      </c>
      <c r="AA6" s="22">
        <f t="shared" si="4"/>
        <v>107.3</v>
      </c>
      <c r="AB6" s="22">
        <f t="shared" si="4"/>
        <v>104.46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204.29</v>
      </c>
      <c r="AU6" s="22">
        <f t="shared" ref="AU6:BC6" si="6">IF(AU7="",NA(),AU7)</f>
        <v>382.9</v>
      </c>
      <c r="AV6" s="22">
        <f t="shared" si="6"/>
        <v>213.36</v>
      </c>
      <c r="AW6" s="22">
        <f t="shared" si="6"/>
        <v>396.95</v>
      </c>
      <c r="AX6" s="22">
        <f t="shared" si="6"/>
        <v>390.42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268.76</v>
      </c>
      <c r="BF6" s="22">
        <f t="shared" ref="BF6:BN6" si="7">IF(BF7="",NA(),BF7)</f>
        <v>263.68</v>
      </c>
      <c r="BG6" s="22">
        <f t="shared" si="7"/>
        <v>257.10000000000002</v>
      </c>
      <c r="BH6" s="22">
        <f t="shared" si="7"/>
        <v>270.08</v>
      </c>
      <c r="BI6" s="22">
        <f t="shared" si="7"/>
        <v>219.53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103.86</v>
      </c>
      <c r="BQ6" s="22">
        <f t="shared" ref="BQ6:BY6" si="8">IF(BQ7="",NA(),BQ7)</f>
        <v>106.61</v>
      </c>
      <c r="BR6" s="22">
        <f t="shared" si="8"/>
        <v>102.09</v>
      </c>
      <c r="BS6" s="22">
        <f t="shared" si="8"/>
        <v>86.58</v>
      </c>
      <c r="BT6" s="22">
        <f t="shared" si="8"/>
        <v>102.49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122.67</v>
      </c>
      <c r="CB6" s="22">
        <f t="shared" ref="CB6:CJ6" si="9">IF(CB7="",NA(),CB7)</f>
        <v>119.53</v>
      </c>
      <c r="CC6" s="22">
        <f t="shared" si="9"/>
        <v>123.69</v>
      </c>
      <c r="CD6" s="22">
        <f t="shared" si="9"/>
        <v>126.94</v>
      </c>
      <c r="CE6" s="22">
        <f t="shared" si="9"/>
        <v>124.79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67.489999999999995</v>
      </c>
      <c r="CM6" s="22">
        <f t="shared" ref="CM6:CU6" si="10">IF(CM7="",NA(),CM7)</f>
        <v>68.489999999999995</v>
      </c>
      <c r="CN6" s="22">
        <f t="shared" si="10"/>
        <v>67.14</v>
      </c>
      <c r="CO6" s="22">
        <f t="shared" si="10"/>
        <v>73.09</v>
      </c>
      <c r="CP6" s="22">
        <f t="shared" si="10"/>
        <v>74.52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94.6</v>
      </c>
      <c r="CX6" s="22">
        <f t="shared" ref="CX6:DF6" si="11">IF(CX7="",NA(),CX7)</f>
        <v>94.15</v>
      </c>
      <c r="CY6" s="22">
        <f t="shared" si="11"/>
        <v>94.39</v>
      </c>
      <c r="CZ6" s="22">
        <f t="shared" si="11"/>
        <v>89.64</v>
      </c>
      <c r="DA6" s="22">
        <f t="shared" si="11"/>
        <v>88.53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50.6</v>
      </c>
      <c r="DI6" s="22">
        <f t="shared" ref="DI6:DQ6" si="12">IF(DI7="",NA(),DI7)</f>
        <v>52.04</v>
      </c>
      <c r="DJ6" s="22">
        <f t="shared" si="12"/>
        <v>50.96</v>
      </c>
      <c r="DK6" s="22">
        <f t="shared" si="12"/>
        <v>52.84</v>
      </c>
      <c r="DL6" s="22">
        <f t="shared" si="12"/>
        <v>53.91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13.38</v>
      </c>
      <c r="DT6" s="22">
        <f t="shared" ref="DT6:EB6" si="13">IF(DT7="",NA(),DT7)</f>
        <v>14.79</v>
      </c>
      <c r="DU6" s="22">
        <f t="shared" si="13"/>
        <v>17.22</v>
      </c>
      <c r="DV6" s="22">
        <f t="shared" si="13"/>
        <v>18.14</v>
      </c>
      <c r="DW6" s="22">
        <f t="shared" si="13"/>
        <v>18.73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0.18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93645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81.17</v>
      </c>
      <c r="P7" s="25">
        <v>90.04</v>
      </c>
      <c r="Q7" s="25">
        <v>2530</v>
      </c>
      <c r="R7" s="25">
        <v>25305</v>
      </c>
      <c r="S7" s="25">
        <v>30.27</v>
      </c>
      <c r="T7" s="25">
        <v>835.98</v>
      </c>
      <c r="U7" s="25">
        <v>22719</v>
      </c>
      <c r="V7" s="25">
        <v>20.8</v>
      </c>
      <c r="W7" s="25">
        <v>1092.26</v>
      </c>
      <c r="X7" s="25">
        <v>108.22</v>
      </c>
      <c r="Y7" s="25">
        <v>111.21</v>
      </c>
      <c r="Z7" s="25">
        <v>109.44</v>
      </c>
      <c r="AA7" s="25">
        <v>107.3</v>
      </c>
      <c r="AB7" s="25">
        <v>104.46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204.29</v>
      </c>
      <c r="AU7" s="25">
        <v>382.9</v>
      </c>
      <c r="AV7" s="25">
        <v>213.36</v>
      </c>
      <c r="AW7" s="25">
        <v>396.95</v>
      </c>
      <c r="AX7" s="25">
        <v>390.42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268.76</v>
      </c>
      <c r="BF7" s="25">
        <v>263.68</v>
      </c>
      <c r="BG7" s="25">
        <v>257.10000000000002</v>
      </c>
      <c r="BH7" s="25">
        <v>270.08</v>
      </c>
      <c r="BI7" s="25">
        <v>219.53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103.86</v>
      </c>
      <c r="BQ7" s="25">
        <v>106.61</v>
      </c>
      <c r="BR7" s="25">
        <v>102.09</v>
      </c>
      <c r="BS7" s="25">
        <v>86.58</v>
      </c>
      <c r="BT7" s="25">
        <v>102.49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122.67</v>
      </c>
      <c r="CB7" s="25">
        <v>119.53</v>
      </c>
      <c r="CC7" s="25">
        <v>123.69</v>
      </c>
      <c r="CD7" s="25">
        <v>126.94</v>
      </c>
      <c r="CE7" s="25">
        <v>124.79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67.489999999999995</v>
      </c>
      <c r="CM7" s="25">
        <v>68.489999999999995</v>
      </c>
      <c r="CN7" s="25">
        <v>67.14</v>
      </c>
      <c r="CO7" s="25">
        <v>73.09</v>
      </c>
      <c r="CP7" s="25">
        <v>74.52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94.6</v>
      </c>
      <c r="CX7" s="25">
        <v>94.15</v>
      </c>
      <c r="CY7" s="25">
        <v>94.39</v>
      </c>
      <c r="CZ7" s="25">
        <v>89.64</v>
      </c>
      <c r="DA7" s="25">
        <v>88.53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50.6</v>
      </c>
      <c r="DI7" s="25">
        <v>52.04</v>
      </c>
      <c r="DJ7" s="25">
        <v>50.96</v>
      </c>
      <c r="DK7" s="25">
        <v>52.84</v>
      </c>
      <c r="DL7" s="25">
        <v>53.91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13.38</v>
      </c>
      <c r="DT7" s="25">
        <v>14.79</v>
      </c>
      <c r="DU7" s="25">
        <v>17.22</v>
      </c>
      <c r="DV7" s="25">
        <v>18.14</v>
      </c>
      <c r="DW7" s="25">
        <v>18.73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0.18</v>
      </c>
      <c r="EE7" s="25">
        <v>0</v>
      </c>
      <c r="EF7" s="25">
        <v>0</v>
      </c>
      <c r="EG7" s="25">
        <v>0</v>
      </c>
      <c r="EH7" s="25">
        <v>0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2">
      <c r="B13" t="s">
        <v>106</v>
      </c>
      <c r="C13" t="s">
        <v>106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dcterms:created xsi:type="dcterms:W3CDTF">2022-12-01T00:55:07Z</dcterms:created>
  <dcterms:modified xsi:type="dcterms:W3CDTF">2023-01-31T04:23:53Z</dcterms:modified>
  <cp:category/>
</cp:coreProperties>
</file>