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5下水（特環）\"/>
    </mc:Choice>
  </mc:AlternateContent>
  <workbookProtection workbookAlgorithmName="SHA-512" workbookHashValue="N1Grm7pcN9CIW0gNDzDRVFQPoA5HdL+UtmeG/xd51lmiMF3FWKKzPZASZjoQ3tM8MIGE4ptuGf8Za4B3TI45Nw==" workbookSaltValue="TZ/dOaibhW97jQjnuiaURQ=="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BB10" i="4"/>
  <c r="AT10" i="4"/>
  <c r="W10" i="4"/>
  <c r="P10" i="4"/>
  <c r="I10" i="4"/>
  <c r="BB8" i="4"/>
  <c r="AT8" i="4"/>
  <c r="AL8" i="4"/>
  <c r="W8" i="4"/>
  <c r="B6"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<sst xmlns="http://schemas.openxmlformats.org/spreadsheetml/2006/main" count="233" uniqueCount="114">
  <si>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</si>
  <si>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</si>
  <si>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</si>
  <si>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</si>
  <si>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</si>
  <si>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</si>
  <si>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</si>
  <si>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</si>
  <si>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</si>
  <si>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</si>
  <si>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</si>
  <si>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</si>
  <si>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</si>
  <si>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</si>
  <si>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</si>
  <si>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</si>
  <si>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</si>
  <si>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</si>
  <si>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</si>
  <si>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</si>
  <si>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</si>
  <si>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</si>
  <si>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</si>
  <si>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</si>
  <si>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</si>
  <si>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</si>
  <si>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</si>
  <si>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</si>
  <si>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</si>
  <si>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</si>
  <si>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</si>
  <si>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</si>
  <si>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</si>
  <si>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</si>
  <si>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</si>
  <si>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</si>
  <si>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</si>
  <si>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</si>
  <si>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</si>
  <si>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</si>
  <si>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</si>
  <si>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</si>
  <si>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</si>
  <si>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</si>
  <si>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</si>
  <si>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</si>
  <si>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</si>
  <si>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</si>
  <si>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</si>
  <si>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</si>
  <si>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</si>
  <si>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</si>
  <si>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</si>
  <si>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</si>
  <si>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</si>
  <si>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</si>
  <si>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</si>
  <si>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</si>
  <si>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</si>
  <si>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</si>
  <si>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</si>
  <si>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</si>
  <si>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</si>
  <si>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</si>
  <si>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</si>
  <si>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</si>
  <si>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</si>
  <si>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</si>
  <si>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</si>
  <si>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</si>
  <si>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</si>
  <si>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</si>
  <si>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</si>
  <si>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</si>
  <si>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</si>
  <si>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</si>
  <si>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</si>
  <si>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</si>
  <si>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</si>
  <si>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</si>
  <si>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</si>
  <si>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</si>
  <si>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</si>
  <si>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</si>
  <si>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</si>
  <si>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</si>
  <si>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</si>
  <si>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</si>
  <si>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</si>
  <si>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</si>
  <si>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</si>
  <si>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</si>
  <si>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</si>
  <si>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</si>
  <si>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</si>
  <si>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</si>
  <si>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</si>
  <si>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</si>
  <si>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野木町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</si>
  <si>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</si>
  <si>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</si>
  <si>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</si>
  <si>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</si>
  <si>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</si>
  <si>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</si>
  <si>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</si>
  <si>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</si>
  <si>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</si>
  <si>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</si>
  <si>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</si>
  <si>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</si>
  <si>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本町の特定環境保全下水道事業の経営状況
①収益的収支比率
過去５年をみると減少傾向にある。
使用料徴収等の自己財源のみでの運営ができておらず赤字状態が続いている。
一般会計に依存をしている現状がある。
④企業債残高対事業規模比率
年々減少している。野木・野渡地区の整備はほぼ完了しており、整備のための投資額は減少傾向になる。維持管理の時代に突入すると思われるため、維持管理費の確保が急務である。
⑤経費回収率
過去五年をみると以前よりは改善されている。
類似団体や全国平均と比べても少しだが高い傾向にある。
しかし１００％に満たないため、使用料で回収すべき経費が賄えていない状態である。適正な料金収入や汚水処理費等の削減及び有収率の向上が必要である。
⑧水洗化率
徐々に増加傾向に推移はしているものの、類似団体や全国平均からするとやや少ない。接続の推進を進めていく。</t>
    <rPh sb="0" eb="2">
      <t>ホンチョウ</t>
    </rPh>
    <rPh sb="3" eb="5">
      <t>トクテイ</t>
    </rPh>
    <rPh sb="5" eb="7">
      <t>カンキョウ</t>
    </rPh>
    <rPh sb="7" eb="9">
      <t>ホゼン</t>
    </rPh>
    <rPh sb="9" eb="12">
      <t>ゲスイドウ</t>
    </rPh>
    <rPh sb="12" eb="14">
      <t>ジギョウ</t>
    </rPh>
    <rPh sb="15" eb="17">
      <t>ケイエイ</t>
    </rPh>
    <rPh sb="17" eb="19">
      <t>ジョウキョウ</t>
    </rPh>
    <rPh sb="21" eb="24">
      <t>シュウエキテキ</t>
    </rPh>
    <rPh sb="24" eb="26">
      <t>シュウシ</t>
    </rPh>
    <rPh sb="26" eb="28">
      <t>ヒリツ</t>
    </rPh>
    <rPh sb="29" eb="31">
      <t>カコ</t>
    </rPh>
    <rPh sb="32" eb="33">
      <t>ネン</t>
    </rPh>
    <rPh sb="37" eb="39">
      <t>ゲンショウ</t>
    </rPh>
    <rPh sb="39" eb="41">
      <t>ケイコウ</t>
    </rPh>
    <rPh sb="46" eb="49">
      <t>シヨウリョウ</t>
    </rPh>
    <rPh sb="49" eb="51">
      <t>チョウシュウ</t>
    </rPh>
    <rPh sb="51" eb="52">
      <t>トウ</t>
    </rPh>
    <rPh sb="53" eb="55">
      <t>ジコ</t>
    </rPh>
    <rPh sb="55" eb="57">
      <t>ザイゲン</t>
    </rPh>
    <rPh sb="61" eb="63">
      <t>ウンエイ</t>
    </rPh>
    <rPh sb="70" eb="72">
      <t>アカジ</t>
    </rPh>
    <rPh sb="72" eb="74">
      <t>ジョウタイ</t>
    </rPh>
    <rPh sb="75" eb="76">
      <t>ツヅ</t>
    </rPh>
    <rPh sb="82" eb="84">
      <t>イッパン</t>
    </rPh>
    <rPh sb="84" eb="86">
      <t>カイケイ</t>
    </rPh>
    <rPh sb="87" eb="89">
      <t>イゾン</t>
    </rPh>
    <rPh sb="94" eb="96">
      <t>ゲンジョウ</t>
    </rPh>
    <rPh sb="103" eb="105">
      <t>キギョウ</t>
    </rPh>
    <rPh sb="105" eb="106">
      <t>サイ</t>
    </rPh>
    <rPh sb="106" eb="108">
      <t>ザンダカ</t>
    </rPh>
    <rPh sb="108" eb="109">
      <t>タイ</t>
    </rPh>
    <rPh sb="109" eb="111">
      <t>ジギョウ</t>
    </rPh>
    <rPh sb="111" eb="113">
      <t>キボ</t>
    </rPh>
    <rPh sb="113" eb="115">
      <t>ヒリツ</t>
    </rPh>
    <rPh sb="330" eb="333">
      <t>スイセンカ</t>
    </rPh>
    <rPh sb="333" eb="334">
      <t>リツ</t>
    </rPh>
    <rPh sb="335" eb="337">
      <t>ジョジョ</t>
    </rPh>
    <rPh sb="338" eb="340">
      <t>ゾウカ</t>
    </rPh>
    <rPh sb="340" eb="342">
      <t>ケイコウ</t>
    </rPh>
    <rPh sb="343" eb="345">
      <t>スイイ</t>
    </rPh>
    <rPh sb="354" eb="356">
      <t>ルイジ</t>
    </rPh>
    <rPh sb="356" eb="358">
      <t>ダンタイ</t>
    </rPh>
    <rPh sb="359" eb="361">
      <t>ゼンコク</t>
    </rPh>
    <rPh sb="361" eb="363">
      <t>ヘイキン</t>
    </rPh>
    <rPh sb="370" eb="371">
      <t>スク</t>
    </rPh>
    <rPh sb="374" eb="376">
      <t>セツゾク</t>
    </rPh>
    <rPh sb="377" eb="379">
      <t>スイシン</t>
    </rPh>
    <rPh sb="380" eb="381">
      <t>スス</t>
    </rPh>
    <phoneticPr fontId="4"/>
  </si>
  <si>
    <t>本町の下水道施設や管渠は比較的新しい。
今後は施設の老朽化や漏水による修繕が増えるため、耐用年数を考慮した施設の計画的な修繕や更新を実施していくことが必要である。</t>
    <rPh sb="0" eb="2">
      <t>ホンチョウ</t>
    </rPh>
    <rPh sb="3" eb="6">
      <t>ゲスイドウ</t>
    </rPh>
    <rPh sb="6" eb="8">
      <t>シセツ</t>
    </rPh>
    <rPh sb="9" eb="11">
      <t>カンキョ</t>
    </rPh>
    <rPh sb="12" eb="15">
      <t>ヒカクテキ</t>
    </rPh>
    <rPh sb="15" eb="16">
      <t>アタラ</t>
    </rPh>
    <rPh sb="20" eb="22">
      <t>コンゴ</t>
    </rPh>
    <rPh sb="23" eb="25">
      <t>シセツ</t>
    </rPh>
    <rPh sb="26" eb="29">
      <t>ロウキュウカ</t>
    </rPh>
    <rPh sb="30" eb="32">
      <t>ロウスイ</t>
    </rPh>
    <rPh sb="35" eb="37">
      <t>シュウゼン</t>
    </rPh>
    <rPh sb="38" eb="39">
      <t>フ</t>
    </rPh>
    <rPh sb="44" eb="46">
      <t>タイヨウ</t>
    </rPh>
    <rPh sb="46" eb="48">
      <t>ネンスウ</t>
    </rPh>
    <rPh sb="49" eb="51">
      <t>コウリョ</t>
    </rPh>
    <rPh sb="53" eb="55">
      <t>シセツ</t>
    </rPh>
    <rPh sb="56" eb="58">
      <t>ケイカク</t>
    </rPh>
    <rPh sb="58" eb="59">
      <t>テキ</t>
    </rPh>
    <rPh sb="60" eb="62">
      <t>シュウゼン</t>
    </rPh>
    <rPh sb="63" eb="65">
      <t>コウシン</t>
    </rPh>
    <rPh sb="66" eb="68">
      <t>ジッシ</t>
    </rPh>
    <rPh sb="75" eb="77">
      <t>ヒツヨウ</t>
    </rPh>
    <phoneticPr fontId="4"/>
  </si>
  <si>
    <t>管渠整備はほぼ完了しており、水洗化率の向上も処理区域内人口が少ないために大きな収益の向上は望めない。経費に関しても、当町は流域下水道での処理のため汚水処理費は県への負担金によるものであり、町単独での改善は難しいのが現状である。令和２年度より企業会計に移行することで、資産状況や経営状況を的確に把握して経営戦略の策定行い、経営改善を図っていきたい。</t>
    <rPh sb="0" eb="2">
      <t>カンキョ</t>
    </rPh>
    <rPh sb="2" eb="4">
      <t>セイビ</t>
    </rPh>
    <rPh sb="7" eb="9">
      <t>カンリョウ</t>
    </rPh>
    <rPh sb="14" eb="17">
      <t>スイセンカ</t>
    </rPh>
    <rPh sb="17" eb="18">
      <t>リツ</t>
    </rPh>
    <rPh sb="19" eb="21">
      <t>コウジョウ</t>
    </rPh>
    <rPh sb="22" eb="24">
      <t>ショリ</t>
    </rPh>
    <rPh sb="24" eb="27">
      <t>クイキナイ</t>
    </rPh>
    <rPh sb="27" eb="29">
      <t>ジンコウ</t>
    </rPh>
    <rPh sb="30" eb="31">
      <t>スク</t>
    </rPh>
    <rPh sb="36" eb="37">
      <t>オオ</t>
    </rPh>
    <rPh sb="39" eb="41">
      <t>シュウエキ</t>
    </rPh>
    <rPh sb="42" eb="44">
      <t>コウジョウ</t>
    </rPh>
    <rPh sb="45" eb="46">
      <t>ノゾ</t>
    </rPh>
    <rPh sb="50" eb="52">
      <t>ケイヒ</t>
    </rPh>
    <rPh sb="53" eb="54">
      <t>カン</t>
    </rPh>
    <rPh sb="58" eb="60">
      <t>トウマチ</t>
    </rPh>
    <rPh sb="61" eb="63">
      <t>リュウイキ</t>
    </rPh>
    <rPh sb="63" eb="66">
      <t>ゲスイドウ</t>
    </rPh>
    <rPh sb="68" eb="70">
      <t>ショリ</t>
    </rPh>
    <rPh sb="73" eb="75">
      <t>オスイ</t>
    </rPh>
    <rPh sb="75" eb="77">
      <t>ショリ</t>
    </rPh>
    <rPh sb="77" eb="78">
      <t>ヒ</t>
    </rPh>
    <rPh sb="79" eb="80">
      <t>ケン</t>
    </rPh>
    <rPh sb="82" eb="85">
      <t>フタンキン</t>
    </rPh>
    <rPh sb="94" eb="95">
      <t>マチ</t>
    </rPh>
    <rPh sb="95" eb="97">
      <t>タンドク</t>
    </rPh>
    <rPh sb="99" eb="101">
      <t>カイゼン</t>
    </rPh>
    <rPh sb="102" eb="103">
      <t>ムズカ</t>
    </rPh>
    <rPh sb="107" eb="109">
      <t>ゲンジョウ</t>
    </rPh>
    <rPh sb="113" eb="115">
      <t>レイワ</t>
    </rPh>
    <rPh sb="116" eb="118">
      <t>ネンド</t>
    </rPh>
    <rPh sb="120" eb="122">
      <t>キギョウ</t>
    </rPh>
    <rPh sb="122" eb="124">
      <t>カイケイ</t>
    </rPh>
    <rPh sb="125" eb="127">
      <t>イコウ</t>
    </rPh>
    <rPh sb="133" eb="135">
      <t>シサン</t>
    </rPh>
    <rPh sb="135" eb="137">
      <t>ジョウキョウ</t>
    </rPh>
    <rPh sb="138" eb="140">
      <t>ケイエイ</t>
    </rPh>
    <rPh sb="140" eb="142">
      <t>ジョウキョウ</t>
    </rPh>
    <rPh sb="143" eb="145">
      <t>テキカク</t>
    </rPh>
    <rPh sb="146" eb="148">
      <t>ハアク</t>
    </rPh>
    <rPh sb="150" eb="152">
      <t>ケイエイ</t>
    </rPh>
    <rPh sb="152" eb="154">
      <t>センリャク</t>
    </rPh>
    <rPh sb="155" eb="157">
      <t>サクテイ</t>
    </rPh>
    <rPh sb="157" eb="158">
      <t>オコナ</t>
    </rPh>
    <rPh sb="160" eb="162">
      <t>ケイエイ</t>
    </rPh>
    <rPh sb="162" eb="164">
      <t>カイゼン</t>
    </rPh>
    <rPh sb="165" eb="16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</si>
</sst>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6B-4DC0-B8E4-79AB7914508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BF6B-4DC0-B8E4-79AB7914508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10-44C9-9D68-15DB982C96F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8E10-44C9-9D68-15DB982C96F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79.08</c:v>
                </c:pt>
                <c:pt idx="1">
                  <c:v>80.319999999999993</c:v>
                </c:pt>
                <c:pt idx="2">
                  <c:v>80.709999999999994</c:v>
                </c:pt>
                <c:pt idx="3">
                  <c:v>80.709999999999994</c:v>
                </c:pt>
                <c:pt idx="4">
                  <c:v>80.709999999999994</c:v>
                </c:pt>
              </c:numCache>
            </c:numRef>
          </c:val>
          <c:extLst>
            <c:ext xmlns:c16="http://schemas.microsoft.com/office/drawing/2014/chart" uri="{C3380CC4-5D6E-409C-BE32-E72D297353CC}">
              <c16:uniqueId val="{00000000-7B7F-4922-BFA5-40D54C74D06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7B7F-4922-BFA5-40D54C74D06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79.62</c:v>
                </c:pt>
                <c:pt idx="1">
                  <c:v>60</c:v>
                </c:pt>
                <c:pt idx="2">
                  <c:v>69.86</c:v>
                </c:pt>
                <c:pt idx="3">
                  <c:v>61.83</c:v>
                </c:pt>
                <c:pt idx="4">
                  <c:v>65.16</c:v>
                </c:pt>
              </c:numCache>
            </c:numRef>
          </c:val>
          <c:extLst>
            <c:ext xmlns:c16="http://schemas.microsoft.com/office/drawing/2014/chart" uri="{C3380CC4-5D6E-409C-BE32-E72D297353CC}">
              <c16:uniqueId val="{00000000-365D-4F94-AF70-A3D9DDC989E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5D-4F94-AF70-A3D9DDC989E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34-4D25-9B4D-BC454D72DC9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34-4D25-9B4D-BC454D72DC9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11-4AEE-B285-19627DF7B9D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11-4AEE-B285-19627DF7B9D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72-4D01-9833-7C93F07E55C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72-4D01-9833-7C93F07E55C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22-4215-BB41-F9BCEB26498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22-4215-BB41-F9BCEB26498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2548.6</c:v>
                </c:pt>
                <c:pt idx="1">
                  <c:v>1865.98</c:v>
                </c:pt>
                <c:pt idx="2">
                  <c:v>1543.28</c:v>
                </c:pt>
                <c:pt idx="3">
                  <c:v>1495.16</c:v>
                </c:pt>
                <c:pt idx="4">
                  <c:v>1382.54</c:v>
                </c:pt>
              </c:numCache>
            </c:numRef>
          </c:val>
          <c:extLst>
            <c:ext xmlns:c16="http://schemas.microsoft.com/office/drawing/2014/chart" uri="{C3380CC4-5D6E-409C-BE32-E72D297353CC}">
              <c16:uniqueId val="{00000000-1585-48A6-8D9A-89AA54B68B9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1585-48A6-8D9A-89AA54B68B9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47.17</c:v>
                </c:pt>
                <c:pt idx="1">
                  <c:v>37.65</c:v>
                </c:pt>
                <c:pt idx="2">
                  <c:v>51.37</c:v>
                </c:pt>
                <c:pt idx="3">
                  <c:v>80.78</c:v>
                </c:pt>
                <c:pt idx="4">
                  <c:v>76.72</c:v>
                </c:pt>
              </c:numCache>
            </c:numRef>
          </c:val>
          <c:extLst>
            <c:ext xmlns:c16="http://schemas.microsoft.com/office/drawing/2014/chart" uri="{C3380CC4-5D6E-409C-BE32-E72D297353CC}">
              <c16:uniqueId val="{00000000-F9CA-43CC-BF77-8F2B113178C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F9CA-43CC-BF77-8F2B113178C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277.52999999999997</c:v>
                </c:pt>
                <c:pt idx="1">
                  <c:v>351.83</c:v>
                </c:pt>
                <c:pt idx="2">
                  <c:v>262.77</c:v>
                </c:pt>
                <c:pt idx="3">
                  <c:v>167.42</c:v>
                </c:pt>
                <c:pt idx="4">
                  <c:v>175.15</c:v>
                </c:pt>
              </c:numCache>
            </c:numRef>
          </c:val>
          <c:extLst>
            <c:ext xmlns:c16="http://schemas.microsoft.com/office/drawing/2014/chart" uri="{C3380CC4-5D6E-409C-BE32-E72D297353CC}">
              <c16:uniqueId val="{00000000-F543-42D9-B49E-FD3F949EA28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F543-42D9-B49E-FD3F949EA28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野木町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25633</v>
      </c>
      <c r="AM8" s="51"/>
      <c r="AN8" s="51"/>
      <c r="AO8" s="51"/>
      <c r="AP8" s="51"/>
      <c r="AQ8" s="51"/>
      <c r="AR8" s="51"/>
      <c r="AS8" s="51"/>
      <c r="AT8" s="46">
        <f>データ!T6</f>
        <v>30.26</v>
      </c>
      <c r="AU8" s="46"/>
      <c r="AV8" s="46"/>
      <c r="AW8" s="46"/>
      <c r="AX8" s="46"/>
      <c r="AY8" s="46"/>
      <c r="AZ8" s="46"/>
      <c r="BA8" s="46"/>
      <c r="BB8" s="46">
        <f>データ!U6</f>
        <v>847.09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7.91</v>
      </c>
      <c r="Q10" s="46"/>
      <c r="R10" s="46"/>
      <c r="S10" s="46"/>
      <c r="T10" s="46"/>
      <c r="U10" s="46"/>
      <c r="V10" s="46"/>
      <c r="W10" s="46">
        <f>データ!Q6</f>
        <v>79.290000000000006</v>
      </c>
      <c r="X10" s="46"/>
      <c r="Y10" s="46"/>
      <c r="Z10" s="46"/>
      <c r="AA10" s="46"/>
      <c r="AB10" s="46"/>
      <c r="AC10" s="46"/>
      <c r="AD10" s="51">
        <f>データ!R6</f>
        <v>2478</v>
      </c>
      <c r="AE10" s="51"/>
      <c r="AF10" s="51"/>
      <c r="AG10" s="51"/>
      <c r="AH10" s="51"/>
      <c r="AI10" s="51"/>
      <c r="AJ10" s="51"/>
      <c r="AK10" s="2"/>
      <c r="AL10" s="51">
        <f>データ!V6</f>
        <v>2027</v>
      </c>
      <c r="AM10" s="51"/>
      <c r="AN10" s="51"/>
      <c r="AO10" s="51"/>
      <c r="AP10" s="51"/>
      <c r="AQ10" s="51"/>
      <c r="AR10" s="51"/>
      <c r="AS10" s="51"/>
      <c r="AT10" s="46">
        <f>データ!W6</f>
        <v>0.54</v>
      </c>
      <c r="AU10" s="46"/>
      <c r="AV10" s="46"/>
      <c r="AW10" s="46"/>
      <c r="AX10" s="46"/>
      <c r="AY10" s="46"/>
      <c r="AZ10" s="46"/>
      <c r="BA10" s="46"/>
      <c r="BB10" s="46">
        <f>データ!X6</f>
        <v>3753.7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111</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112</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jvYuBwdMz312JWVWSLyayazbHShVqjz/3+KjDJoLu4i8DncCNWB8FdGebqcl8mXXNbTYLCacBfUFkDJiS45CCQ==" saltValue="cUyd7EeRJHHCfa+w762sn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93645</v>
      </c>
      <c r="D6" s="33">
        <f t="shared" si="3"/>
        <v>47</v>
      </c>
      <c r="E6" s="33">
        <f t="shared" si="3"/>
        <v>17</v>
      </c>
      <c r="F6" s="33">
        <f t="shared" si="3"/>
        <v>4</v>
      </c>
      <c r="G6" s="33">
        <f t="shared" si="3"/>
        <v>0</v>
      </c>
      <c r="H6" s="33" t="str">
        <f t="shared" si="3"/>
        <v>栃木県　野木町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7.91</v>
      </c>
      <c r="Q6" s="34">
        <f t="shared" si="3"/>
        <v>79.290000000000006</v>
      </c>
      <c r="R6" s="34">
        <f t="shared" si="3"/>
        <v>2478</v>
      </c>
      <c r="S6" s="34">
        <f t="shared" si="3"/>
        <v>25633</v>
      </c>
      <c r="T6" s="34">
        <f t="shared" si="3"/>
        <v>30.26</v>
      </c>
      <c r="U6" s="34">
        <f t="shared" si="3"/>
        <v>847.09</v>
      </c>
      <c r="V6" s="34">
        <f t="shared" si="3"/>
        <v>2027</v>
      </c>
      <c r="W6" s="34">
        <f t="shared" si="3"/>
        <v>0.54</v>
      </c>
      <c r="X6" s="34">
        <f t="shared" si="3"/>
        <v>3753.7</v>
      </c>
      <c r="Y6" s="35">
        <f>IF(Y7="",NA(),Y7)</f>
        <v>79.62</v>
      </c>
      <c r="Z6" s="35">
        <f t="shared" ref="Z6:AH6" si="4">IF(Z7="",NA(),Z7)</f>
        <v>60</v>
      </c>
      <c r="AA6" s="35">
        <f t="shared" si="4"/>
        <v>69.86</v>
      </c>
      <c r="AB6" s="35">
        <f t="shared" si="4"/>
        <v>61.83</v>
      </c>
      <c r="AC6" s="35">
        <f t="shared" si="4"/>
        <v>65.16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2548.6</v>
      </c>
      <c r="BG6" s="35">
        <f t="shared" ref="BG6:BO6" si="7">IF(BG7="",NA(),BG7)</f>
        <v>1865.98</v>
      </c>
      <c r="BH6" s="35">
        <f t="shared" si="7"/>
        <v>1543.28</v>
      </c>
      <c r="BI6" s="35">
        <f t="shared" si="7"/>
        <v>1495.16</v>
      </c>
      <c r="BJ6" s="35">
        <f t="shared" si="7"/>
        <v>1382.54</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47.17</v>
      </c>
      <c r="BR6" s="35">
        <f t="shared" ref="BR6:BZ6" si="8">IF(BR7="",NA(),BR7)</f>
        <v>37.65</v>
      </c>
      <c r="BS6" s="35">
        <f t="shared" si="8"/>
        <v>51.37</v>
      </c>
      <c r="BT6" s="35">
        <f t="shared" si="8"/>
        <v>80.78</v>
      </c>
      <c r="BU6" s="35">
        <f t="shared" si="8"/>
        <v>76.72</v>
      </c>
      <c r="BV6" s="35">
        <f t="shared" si="8"/>
        <v>66.56</v>
      </c>
      <c r="BW6" s="35">
        <f t="shared" si="8"/>
        <v>66.22</v>
      </c>
      <c r="BX6" s="35">
        <f t="shared" si="8"/>
        <v>69.87</v>
      </c>
      <c r="BY6" s="35">
        <f t="shared" si="8"/>
        <v>74.3</v>
      </c>
      <c r="BZ6" s="35">
        <f t="shared" si="8"/>
        <v>72.260000000000005</v>
      </c>
      <c r="CA6" s="34" t="str">
        <f>IF(CA7="","",IF(CA7="-","【-】","【"&amp;SUBSTITUTE(TEXT(CA7,"#,##0.00"),"-","△")&amp;"】"))</f>
        <v>【74.48】</v>
      </c>
      <c r="CB6" s="35">
        <f>IF(CB7="",NA(),CB7)</f>
        <v>277.52999999999997</v>
      </c>
      <c r="CC6" s="35">
        <f t="shared" ref="CC6:CK6" si="9">IF(CC7="",NA(),CC7)</f>
        <v>351.83</v>
      </c>
      <c r="CD6" s="35">
        <f t="shared" si="9"/>
        <v>262.77</v>
      </c>
      <c r="CE6" s="35">
        <f t="shared" si="9"/>
        <v>167.42</v>
      </c>
      <c r="CF6" s="35">
        <f t="shared" si="9"/>
        <v>175.15</v>
      </c>
      <c r="CG6" s="35">
        <f t="shared" si="9"/>
        <v>244.29</v>
      </c>
      <c r="CH6" s="35">
        <f t="shared" si="9"/>
        <v>246.72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79.08</v>
      </c>
      <c r="CY6" s="35">
        <f t="shared" ref="CY6:DG6" si="11">IF(CY7="",NA(),CY7)</f>
        <v>80.319999999999993</v>
      </c>
      <c r="CZ6" s="35">
        <f t="shared" si="11"/>
        <v>80.709999999999994</v>
      </c>
      <c r="DA6" s="35">
        <f t="shared" si="11"/>
        <v>80.709999999999994</v>
      </c>
      <c r="DB6" s="35">
        <f t="shared" si="11"/>
        <v>80.709999999999994</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93645</v>
      </c>
      <c r="D7" s="37">
        <v>47</v>
      </c>
      <c r="E7" s="37">
        <v>17</v>
      </c>
      <c r="F7" s="37">
        <v>4</v>
      </c>
      <c r="G7" s="37">
        <v>0</v>
      </c>
      <c r="H7" s="37" t="s">
        <v>98</v>
      </c>
      <c r="I7" s="37" t="s">
        <v>99</v>
      </c>
      <c r="J7" s="37" t="s">
        <v>100</v>
      </c>
      <c r="K7" s="37" t="s">
        <v>101</v>
      </c>
      <c r="L7" s="37" t="s">
        <v>102</v>
      </c>
      <c r="M7" s="37" t="s">
        <v>103</v>
      </c>
      <c r="N7" s="38" t="s">
        <v>104</v>
      </c>
      <c r="O7" s="38" t="s">
        <v>105</v>
      </c>
      <c r="P7" s="38">
        <v>7.91</v>
      </c>
      <c r="Q7" s="38">
        <v>79.290000000000006</v>
      </c>
      <c r="R7" s="38">
        <v>2478</v>
      </c>
      <c r="S7" s="38">
        <v>25633</v>
      </c>
      <c r="T7" s="38">
        <v>30.26</v>
      </c>
      <c r="U7" s="38">
        <v>847.09</v>
      </c>
      <c r="V7" s="38">
        <v>2027</v>
      </c>
      <c r="W7" s="38">
        <v>0.54</v>
      </c>
      <c r="X7" s="38">
        <v>3753.7</v>
      </c>
      <c r="Y7" s="38">
        <v>79.62</v>
      </c>
      <c r="Z7" s="38">
        <v>60</v>
      </c>
      <c r="AA7" s="38">
        <v>69.86</v>
      </c>
      <c r="AB7" s="38">
        <v>61.83</v>
      </c>
      <c r="AC7" s="38">
        <v>65.16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2548.6</v>
      </c>
      <c r="BG7" s="38">
        <v>1865.98</v>
      </c>
      <c r="BH7" s="42">
        <v>1543.28</v>
      </c>
      <c r="BI7" s="38">
        <v>1495.16</v>
      </c>
      <c r="BJ7" s="38">
        <v>1382.54</v>
      </c>
      <c r="BK7" s="38">
        <v>1436</v>
      </c>
      <c r="BL7" s="38">
        <v>1434.89</v>
      </c>
      <c r="BM7" s="38">
        <v>1298.9100000000001</v>
      </c>
      <c r="BN7" s="38">
        <v>1243.71</v>
      </c>
      <c r="BO7" s="38">
        <v>1194.1500000000001</v>
      </c>
      <c r="BP7" s="38">
        <v>1209.4000000000001</v>
      </c>
      <c r="BQ7" s="38">
        <v>47.17</v>
      </c>
      <c r="BR7" s="38">
        <v>37.65</v>
      </c>
      <c r="BS7" s="38">
        <v>51.37</v>
      </c>
      <c r="BT7" s="38">
        <v>80.78</v>
      </c>
      <c r="BU7" s="38">
        <v>76.72</v>
      </c>
      <c r="BV7" s="38">
        <v>66.56</v>
      </c>
      <c r="BW7" s="38">
        <v>66.22</v>
      </c>
      <c r="BX7" s="38">
        <v>69.87</v>
      </c>
      <c r="BY7" s="38">
        <v>74.3</v>
      </c>
      <c r="BZ7" s="38">
        <v>72.260000000000005</v>
      </c>
      <c r="CA7" s="38">
        <v>74.48</v>
      </c>
      <c r="CB7" s="38">
        <v>277.52999999999997</v>
      </c>
      <c r="CC7" s="38">
        <v>351.83</v>
      </c>
      <c r="CD7" s="38">
        <v>262.77</v>
      </c>
      <c r="CE7" s="38">
        <v>167.42</v>
      </c>
      <c r="CF7" s="38">
        <v>175.15</v>
      </c>
      <c r="CG7" s="38">
        <v>244.29</v>
      </c>
      <c r="CH7" s="38">
        <v>246.72</v>
      </c>
      <c r="CI7" s="38">
        <v>234.96</v>
      </c>
      <c r="CJ7" s="38">
        <v>221.81</v>
      </c>
      <c r="CK7" s="38">
        <v>230.02</v>
      </c>
      <c r="CL7" s="38">
        <v>219.46</v>
      </c>
      <c r="CM7" s="38" t="s">
        <v>104</v>
      </c>
      <c r="CN7" s="38" t="s">
        <v>104</v>
      </c>
      <c r="CO7" s="38" t="s">
        <v>104</v>
      </c>
      <c r="CP7" s="38" t="s">
        <v>104</v>
      </c>
      <c r="CQ7" s="38" t="s">
        <v>104</v>
      </c>
      <c r="CR7" s="38">
        <v>43.58</v>
      </c>
      <c r="CS7" s="38">
        <v>41.35</v>
      </c>
      <c r="CT7" s="38">
        <v>42.9</v>
      </c>
      <c r="CU7" s="38">
        <v>43.36</v>
      </c>
      <c r="CV7" s="38">
        <v>42.56</v>
      </c>
      <c r="CW7" s="38">
        <v>42.82</v>
      </c>
      <c r="CX7" s="38">
        <v>79.08</v>
      </c>
      <c r="CY7" s="38">
        <v>80.319999999999993</v>
      </c>
      <c r="CZ7" s="38">
        <v>80.709999999999994</v>
      </c>
      <c r="DA7" s="38">
        <v>80.709999999999994</v>
      </c>
      <c r="DB7" s="38">
        <v>80.709999999999994</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2019-12-05T05:11:14Z</dcterms:created>
  <dcterms:modified xsi:type="dcterms:W3CDTF">2020-02-26T23:48:54Z</dcterms:modified>
  <cp:category/>
</cp:coreProperties>
</file>