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A331DACA-CBAE-4831-BE21-0368E93348CB}" xr6:coauthVersionLast="47" xr6:coauthVersionMax="47" xr10:uidLastSave="{00000000-0000-0000-0000-000000000000}"/>
  <workbookProtection workbookAlgorithmName="SHA-512" workbookHashValue="SNzk+SD3k87upwgPn1yChXCHvcvlBUSg+Q6ltozQ85vvBDwZgXnOxhPHCJNFXEC733wq06YcqA2j5EGP3ec6Ig==" workbookSaltValue="rvUYwciVDuDeumJm1h3Ha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P10" i="4" s="1"/>
  <c r="O6" i="5"/>
  <c r="I10" i="4" s="1"/>
  <c r="N6" i="5"/>
  <c r="B10" i="4" s="1"/>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F85" i="4"/>
  <c r="AL10" i="4"/>
  <c r="W10" i="4"/>
  <c r="AD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<sst xmlns="http://schemas.openxmlformats.org/spreadsheetml/2006/main" count="228" uniqueCount="113">
  <si>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</si>
  <si>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</si>
  <si>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</si>
  <si>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</si>
  <si>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</si>
  <si>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</si>
  <si>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</si>
  <si>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</si>
  <si>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</si>
  <si>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</si>
  <si>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</si>
  <si>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</si>
  <si>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</si>
  <si>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</si>
  <si>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</si>
  <si>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</si>
  <si>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</si>
  <si>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</si>
  <si>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</si>
  <si>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</si>
  <si>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</si>
  <si>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</si>
  <si>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</si>
  <si>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</si>
  <si>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</si>
  <si>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</si>
  <si>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</si>
  <si>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</si>
  <si>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</si>
  <si>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</si>
  <si>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</si>
  <si>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</si>
  <si>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</si>
  <si>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</si>
  <si>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</si>
  <si>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</si>
  <si>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</si>
  <si>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</si>
  <si>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</si>
  <si>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</si>
  <si>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</si>
  <si>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</si>
  <si>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</si>
  <si>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</si>
  <si>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</si>
  <si>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</si>
  <si>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</si>
  <si>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</si>
  <si>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</si>
  <si>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</si>
  <si>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</si>
  <si>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</si>
  <si>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</si>
  <si>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</si>
  <si>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</si>
  <si>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</si>
  <si>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</si>
  <si>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</si>
  <si>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</si>
  <si>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</si>
  <si>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</si>
  <si>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</si>
  <si>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</si>
  <si>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</si>
  <si>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</si>
  <si>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</si>
  <si>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</si>
  <si>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</si>
  <si>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</si>
  <si>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</si>
  <si>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</si>
  <si>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</si>
  <si>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</si>
  <si>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</si>
  <si>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</si>
  <si>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</si>
  <si>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</si>
  <si>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</si>
  <si>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</si>
  <si>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</si>
  <si>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</si>
  <si>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</si>
  <si>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</si>
  <si>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</si>
  <si>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</si>
  <si>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</si>
  <si>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</si>
  <si>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</si>
  <si>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</si>
  <si>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</si>
  <si>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</si>
  <si>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</si>
  <si>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</si>
  <si>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塩谷町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</si>
  <si>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</si>
  <si>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</si>
  <si>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</si>
  <si>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</si>
  <si>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</si>
  <si>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</si>
  <si>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</si>
  <si>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</si>
  <si>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</si>
  <si>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</si>
  <si>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</si>
  <si>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</si>
  <si>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</si>
  <si>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</si>
  <si>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</si>
  <si>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</si>
  <si>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は、料金改定を実施したことで、給水収益は微増となったが、一般会計からの繰入金等で経常収益を賄っている状況である。今後も給水人口の減少等による給水収益の減少傾向、耐用年数を迎える資産等による維持管理費の増加傾向が予想されるので、給水収益の増加に努めるとともに、費用の抑制に努める必要がある。
　耐用年数を経過した管路からの漏水により、供給した配水量の効率性が低いため、配水管等の漏水を適時修繕するとともに、計画的に布設替え工事を実施し、管路の更新を図る。また、施設の効率性を高めるため、施設の統廃合も検討する必要がある。　
　これらを踏まえ、今後も平成28年度に策定した水道事業経営戦略に基づき、計画的な運営に努める。</t>
    <phoneticPr fontId="4"/>
  </si>
  <si>
    <t>１）施設全体の減価償却の状況
①有形固定資産減価償却率は、類似団体と比較するとやや高い状況で、耐用年数を迎える資産が増加傾向の状況である。まずは、耐用年数を経過している施設や管路について財源を確保しつつ投資を行う必要がある。
２）管路の経年化の状況・管路の更新投資の実施状況
平成28年度より管路の更新に重点を置き事業を実施しており、③管路更新率は、類似団体より高い状況を維持しており、②管路経年化率は、類似団体より若干低くなっている。しかし、耐用年数を経過した管路が増えているため、今後も財源を確保しつつ計画的に管路の更新を行う必要がある。</t>
    <phoneticPr fontId="4"/>
  </si>
  <si>
    <t>１）経常損益・累積欠損
　経営状況は、令和2年度に実施した料金改定により給水収益が増したが、一般会計からの繰入金等で経常収益を賄っている状況である。①経常収支比率は100％を超過、②累積欠損金比率は0％を維持している。
２）支払能力
　③流動比率は100％以上であるが、類似団体と比較するとかなり低く、流動資産（現金）を一般会計からの繰入金で維持していることから、給水収益を増加させる必要がある。
３）債務残高
　④企業債残高対給水収益比率は、類似団体より高いが減少傾向にある。
４）料金水準の適切性・費用の効率性
　⑥給水原価は類似団体と比較するとかなり高く、減価償却費が6割弱を占める経常費用が高いことに対し有収水量が少ないことに起因している。⑤料金回収率は類似団体より低いのは、⑥給水原価が高く供給単価と乖離しているためであり、費用を賄う財源を確保するため料金改定を実施したことで若干上昇した。　⑧有収率が類似団体と比較するとかなり低いが、その要因は、2-②管路経年化率から、耐用年数を経過した管路があり、その管路からの漏水の増加が推測され、管路の更新を行う必要がある。また、⑦施設利用率も類似団体と比較すると低く、施設の老朽化に伴う利用効率の低下が推測され、今後、施設の更新にあたり統廃合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</si>
</sst>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c:v>
                </c:pt>
                <c:pt idx="1">
                  <c:v>1.51</c:v>
                </c:pt>
                <c:pt idx="2">
                  <c:v>0.66</c:v>
                </c:pt>
                <c:pt idx="3">
                  <c:v>1.49</c:v>
                </c:pt>
                <c:pt idx="4">
                  <c:v>1.93</c:v>
                </c:pt>
              </c:numCache>
            </c:numRef>
          </c:val>
          <c:extLst>
            <c:ext xmlns:c16="http://schemas.microsoft.com/office/drawing/2014/chart" uri="{C3380CC4-5D6E-409C-BE32-E72D297353CC}">
              <c16:uniqueId val="{00000000-C5BE-4795-9715-F2912E6131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C5BE-4795-9715-F2912E6131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102.12</c:v>
                </c:pt>
                <c:pt idx="1">
                  <c:v>101.37</c:v>
                </c:pt>
                <c:pt idx="2">
                  <c:v>104.77</c:v>
                </c:pt>
                <c:pt idx="3">
                  <c:v>100.76</c:v>
                </c:pt>
                <c:pt idx="4">
                  <c:v>102.04</c:v>
                </c:pt>
              </c:numCache>
            </c:numRef>
          </c:val>
          <c:extLst>
            <c:ext xmlns:c16="http://schemas.microsoft.com/office/drawing/2014/chart" uri="{C3380CC4-5D6E-409C-BE32-E72D297353CC}">
              <c16:uniqueId val="{00000000-DFCE-4C8A-95F7-4B83562E19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DFCE-4C8A-95F7-4B83562E19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46.5</c:v>
                </c:pt>
                <c:pt idx="1">
                  <c:v>47.19</c:v>
                </c:pt>
                <c:pt idx="2">
                  <c:v>48.15</c:v>
                </c:pt>
                <c:pt idx="3">
                  <c:v>49.15</c:v>
                </c:pt>
                <c:pt idx="4">
                  <c:v>49.53</c:v>
                </c:pt>
              </c:numCache>
            </c:numRef>
          </c:val>
          <c:extLst>
            <c:ext xmlns:c16="http://schemas.microsoft.com/office/drawing/2014/chart" uri="{C3380CC4-5D6E-409C-BE32-E72D297353CC}">
              <c16:uniqueId val="{00000000-343A-4ADC-B527-540C3655DB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343A-4ADC-B527-540C3655DB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11.74</c:v>
                </c:pt>
                <c:pt idx="1">
                  <c:v>14.25</c:v>
                </c:pt>
                <c:pt idx="2">
                  <c:v>15.17</c:v>
                </c:pt>
                <c:pt idx="3">
                  <c:v>17.48</c:v>
                </c:pt>
                <c:pt idx="4">
                  <c:v>16</c:v>
                </c:pt>
              </c:numCache>
            </c:numRef>
          </c:val>
          <c:extLst>
            <c:ext xmlns:c16="http://schemas.microsoft.com/office/drawing/2014/chart" uri="{C3380CC4-5D6E-409C-BE32-E72D297353CC}">
              <c16:uniqueId val="{00000000-AC79-448C-A299-957D30BE11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AC79-448C-A299-957D30BE11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07-498E-A2C0-C3316B2AD3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1707-498E-A2C0-C3316B2AD3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111.87</c:v>
                </c:pt>
                <c:pt idx="1">
                  <c:v>128.94</c:v>
                </c:pt>
                <c:pt idx="2">
                  <c:v>137.97</c:v>
                </c:pt>
                <c:pt idx="3">
                  <c:v>148.61000000000001</c:v>
                </c:pt>
                <c:pt idx="4">
                  <c:v>160.38</c:v>
                </c:pt>
              </c:numCache>
            </c:numRef>
          </c:val>
          <c:extLst>
            <c:ext xmlns:c16="http://schemas.microsoft.com/office/drawing/2014/chart" uri="{C3380CC4-5D6E-409C-BE32-E72D297353CC}">
              <c16:uniqueId val="{00000000-8469-4CAF-BAE4-D0B95D62A7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8469-4CAF-BAE4-D0B95D62A7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915.84</c:v>
                </c:pt>
                <c:pt idx="1">
                  <c:v>868.18</c:v>
                </c:pt>
                <c:pt idx="2">
                  <c:v>876.03</c:v>
                </c:pt>
                <c:pt idx="3">
                  <c:v>746.55</c:v>
                </c:pt>
                <c:pt idx="4">
                  <c:v>692.83</c:v>
                </c:pt>
              </c:numCache>
            </c:numRef>
          </c:val>
          <c:extLst>
            <c:ext xmlns:c16="http://schemas.microsoft.com/office/drawing/2014/chart" uri="{C3380CC4-5D6E-409C-BE32-E72D297353CC}">
              <c16:uniqueId val="{00000000-5422-4C4D-AD96-4B9B39233F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422-4C4D-AD96-4B9B39233F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69.680000000000007</c:v>
                </c:pt>
                <c:pt idx="1">
                  <c:v>67.13</c:v>
                </c:pt>
                <c:pt idx="2">
                  <c:v>71.510000000000005</c:v>
                </c:pt>
                <c:pt idx="3">
                  <c:v>77.81</c:v>
                </c:pt>
                <c:pt idx="4">
                  <c:v>80.45</c:v>
                </c:pt>
              </c:numCache>
            </c:numRef>
          </c:val>
          <c:extLst>
            <c:ext xmlns:c16="http://schemas.microsoft.com/office/drawing/2014/chart" uri="{C3380CC4-5D6E-409C-BE32-E72D297353CC}">
              <c16:uniqueId val="{00000000-094D-4A0D-B5A1-ECC9C99E38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094D-4A0D-B5A1-ECC9C99E38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284.10000000000002</c:v>
                </c:pt>
                <c:pt idx="1">
                  <c:v>292.67</c:v>
                </c:pt>
                <c:pt idx="2">
                  <c:v>276.44</c:v>
                </c:pt>
                <c:pt idx="3">
                  <c:v>287.66000000000003</c:v>
                </c:pt>
                <c:pt idx="4">
                  <c:v>295.14999999999998</c:v>
                </c:pt>
              </c:numCache>
            </c:numRef>
          </c:val>
          <c:extLst>
            <c:ext xmlns:c16="http://schemas.microsoft.com/office/drawing/2014/chart" uri="{C3380CC4-5D6E-409C-BE32-E72D297353CC}">
              <c16:uniqueId val="{00000000-082E-4FC7-857C-78C4C6A312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082E-4FC7-857C-78C4C6A312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38.58</c:v>
                </c:pt>
                <c:pt idx="1">
                  <c:v>40.01</c:v>
                </c:pt>
                <c:pt idx="2">
                  <c:v>38.68</c:v>
                </c:pt>
                <c:pt idx="3">
                  <c:v>38.33</c:v>
                </c:pt>
                <c:pt idx="4">
                  <c:v>38.07</c:v>
                </c:pt>
              </c:numCache>
            </c:numRef>
          </c:val>
          <c:extLst>
            <c:ext xmlns:c16="http://schemas.microsoft.com/office/drawing/2014/chart" uri="{C3380CC4-5D6E-409C-BE32-E72D297353CC}">
              <c16:uniqueId val="{00000000-880F-4F00-BEBD-CF3A90F4DC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880F-4F00-BEBD-CF3A90F4DC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c:v>
                </c:pt>
                <c:pt idx="1">
                  <c:v>64</c:v>
                </c:pt>
                <c:pt idx="2">
                  <c:v>63</c:v>
                </c:pt>
                <c:pt idx="3">
                  <c:v>63</c:v>
                </c:pt>
                <c:pt idx="4">
                  <c:v>63</c:v>
                </c:pt>
              </c:numCache>
            </c:numRef>
          </c:val>
          <c:extLst>
            <c:ext xmlns:c16="http://schemas.microsoft.com/office/drawing/2014/chart" uri="{C3380CC4-5D6E-409C-BE32-E72D297353CC}">
              <c16:uniqueId val="{00000000-4C2A-4A95-B7B6-8A787058C6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4C2A-4A95-B7B6-8A787058C6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塩谷町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10557</v>
      </c>
      <c r="AM8" s="45"/>
      <c r="AN8" s="45"/>
      <c r="AO8" s="45"/>
      <c r="AP8" s="45"/>
      <c r="AQ8" s="45"/>
      <c r="AR8" s="45"/>
      <c r="AS8" s="45"/>
      <c r="AT8" s="46">
        <f>データ!$S$6</f>
        <v>176.06</v>
      </c>
      <c r="AU8" s="47"/>
      <c r="AV8" s="47"/>
      <c r="AW8" s="47"/>
      <c r="AX8" s="47"/>
      <c r="AY8" s="47"/>
      <c r="AZ8" s="47"/>
      <c r="BA8" s="47"/>
      <c r="BB8" s="48">
        <f>データ!$T$6</f>
        <v>59.96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70.19</v>
      </c>
      <c r="J10" s="47"/>
      <c r="K10" s="47"/>
      <c r="L10" s="47"/>
      <c r="M10" s="47"/>
      <c r="N10" s="47"/>
      <c r="O10" s="81"/>
      <c r="P10" s="48">
        <f>データ!$P$6</f>
        <v>85.12</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8900</v>
      </c>
      <c r="AM10" s="45"/>
      <c r="AN10" s="45"/>
      <c r="AO10" s="45"/>
      <c r="AP10" s="45"/>
      <c r="AQ10" s="45"/>
      <c r="AR10" s="45"/>
      <c r="AS10" s="45"/>
      <c r="AT10" s="46">
        <f>データ!$V$6</f>
        <v>55.81</v>
      </c>
      <c r="AU10" s="47"/>
      <c r="AV10" s="47"/>
      <c r="AW10" s="47"/>
      <c r="AX10" s="47"/>
      <c r="AY10" s="47"/>
      <c r="AZ10" s="47"/>
      <c r="BA10" s="47"/>
      <c r="BB10" s="48">
        <f>データ!$W$6</f>
        <v>159.47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dRsdl8RMl58xJQmTJZGJ5sQW7TWuMuefU++/BBUWV5ta4RJJ6rRhNwnsCPASfWGIQO6rRpUk5mZnYONhMCkLw==" saltValue="Ti3Odfo0IG7DokxJGLRn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93840</v>
      </c>
      <c r="D6" s="20">
        <f t="shared" si="3"/>
        <v>46</v>
      </c>
      <c r="E6" s="20">
        <f t="shared" si="3"/>
        <v>1</v>
      </c>
      <c r="F6" s="20">
        <f t="shared" si="3"/>
        <v>0</v>
      </c>
      <c r="G6" s="20">
        <f t="shared" si="3"/>
        <v>1</v>
      </c>
      <c r="H6" s="20" t="str">
        <f t="shared" si="3"/>
        <v>栃木県　塩谷町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70.19</v>
      </c>
      <c r="P6" s="21">
        <f t="shared" si="3"/>
        <v>85.12</v>
      </c>
      <c r="Q6" s="21">
        <f t="shared" si="3"/>
        <v>4290</v>
      </c>
      <c r="R6" s="21">
        <f t="shared" si="3"/>
        <v>10557</v>
      </c>
      <c r="S6" s="21">
        <f t="shared" si="3"/>
        <v>176.06</v>
      </c>
      <c r="T6" s="21">
        <f t="shared" si="3"/>
        <v>59.96</v>
      </c>
      <c r="U6" s="21">
        <f t="shared" si="3"/>
        <v>8900</v>
      </c>
      <c r="V6" s="21">
        <f t="shared" si="3"/>
        <v>55.81</v>
      </c>
      <c r="W6" s="21">
        <f t="shared" si="3"/>
        <v>159.47</v>
      </c>
      <c r="X6" s="22">
        <f>IF(X7="",NA(),X7)</f>
        <v>102.12</v>
      </c>
      <c r="Y6" s="22">
        <f t="shared" ref="Y6:AG6" si="4">IF(Y7="",NA(),Y7)</f>
        <v>101.37</v>
      </c>
      <c r="Z6" s="22">
        <f t="shared" si="4"/>
        <v>104.77</v>
      </c>
      <c r="AA6" s="22">
        <f t="shared" si="4"/>
        <v>100.76</v>
      </c>
      <c r="AB6" s="22">
        <f t="shared" si="4"/>
        <v>102.04</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111.87</v>
      </c>
      <c r="AU6" s="22">
        <f t="shared" ref="AU6:BC6" si="6">IF(AU7="",NA(),AU7)</f>
        <v>128.94</v>
      </c>
      <c r="AV6" s="22">
        <f t="shared" si="6"/>
        <v>137.97</v>
      </c>
      <c r="AW6" s="22">
        <f t="shared" si="6"/>
        <v>148.61000000000001</v>
      </c>
      <c r="AX6" s="22">
        <f t="shared" si="6"/>
        <v>160.38</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915.84</v>
      </c>
      <c r="BF6" s="22">
        <f t="shared" ref="BF6:BN6" si="7">IF(BF7="",NA(),BF7)</f>
        <v>868.18</v>
      </c>
      <c r="BG6" s="22">
        <f t="shared" si="7"/>
        <v>876.03</v>
      </c>
      <c r="BH6" s="22">
        <f t="shared" si="7"/>
        <v>746.55</v>
      </c>
      <c r="BI6" s="22">
        <f t="shared" si="7"/>
        <v>692.83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69.680000000000007</v>
      </c>
      <c r="BQ6" s="22">
        <f t="shared" ref="BQ6:BY6" si="8">IF(BQ7="",NA(),BQ7)</f>
        <v>67.13</v>
      </c>
      <c r="BR6" s="22">
        <f t="shared" si="8"/>
        <v>71.510000000000005</v>
      </c>
      <c r="BS6" s="22">
        <f t="shared" si="8"/>
        <v>77.81</v>
      </c>
      <c r="BT6" s="22">
        <f t="shared" si="8"/>
        <v>80.45</v>
      </c>
      <c r="BU6" s="22">
        <f t="shared" si="8"/>
        <v>87.51</v>
      </c>
      <c r="BV6" s="22">
        <f t="shared" si="8"/>
        <v>84.77</v>
      </c>
      <c r="BW6" s="22">
        <f t="shared" si="8"/>
        <v>87.11</v>
      </c>
      <c r="BX6" s="22">
        <f t="shared" si="8"/>
        <v>82.78</v>
      </c>
      <c r="BY6" s="22">
        <f t="shared" si="8"/>
        <v>84.82</v>
      </c>
      <c r="BZ6" s="21" t="str">
        <f>IF(BZ7="","",IF(BZ7="-","【-】","【"&amp;SUBSTITUTE(TEXT(BZ7,"#,##0.00"),"-","△")&amp;"】"))</f>
        <v>【102.35】</v>
      </c>
      <c r="CA6" s="22">
        <f>IF(CA7="",NA(),CA7)</f>
        <v>284.10000000000002</v>
      </c>
      <c r="CB6" s="22">
        <f t="shared" ref="CB6:CJ6" si="9">IF(CB7="",NA(),CB7)</f>
        <v>292.67</v>
      </c>
      <c r="CC6" s="22">
        <f t="shared" si="9"/>
        <v>276.44</v>
      </c>
      <c r="CD6" s="22">
        <f t="shared" si="9"/>
        <v>287.66000000000003</v>
      </c>
      <c r="CE6" s="22">
        <f t="shared" si="9"/>
        <v>295.14999999999998</v>
      </c>
      <c r="CF6" s="22">
        <f t="shared" si="9"/>
        <v>218.42</v>
      </c>
      <c r="CG6" s="22">
        <f t="shared" si="9"/>
        <v>227.27</v>
      </c>
      <c r="CH6" s="22">
        <f t="shared" si="9"/>
        <v>223.98</v>
      </c>
      <c r="CI6" s="22">
        <f t="shared" si="9"/>
        <v>225.09</v>
      </c>
      <c r="CJ6" s="22">
        <f t="shared" si="9"/>
        <v>224.82</v>
      </c>
      <c r="CK6" s="21" t="str">
        <f>IF(CK7="","",IF(CK7="-","【-】","【"&amp;SUBSTITUTE(TEXT(CK7,"#,##0.00"),"-","△")&amp;"】"))</f>
        <v>【167.74】</v>
      </c>
      <c r="CL6" s="22">
        <f>IF(CL7="",NA(),CL7)</f>
        <v>38.58</v>
      </c>
      <c r="CM6" s="22">
        <f t="shared" ref="CM6:CU6" si="10">IF(CM7="",NA(),CM7)</f>
        <v>40.01</v>
      </c>
      <c r="CN6" s="22">
        <f t="shared" si="10"/>
        <v>38.68</v>
      </c>
      <c r="CO6" s="22">
        <f t="shared" si="10"/>
        <v>38.33</v>
      </c>
      <c r="CP6" s="22">
        <f t="shared" si="10"/>
        <v>38.07</v>
      </c>
      <c r="CQ6" s="22">
        <f t="shared" si="10"/>
        <v>50.24</v>
      </c>
      <c r="CR6" s="22">
        <f t="shared" si="10"/>
        <v>50.29</v>
      </c>
      <c r="CS6" s="22">
        <f t="shared" si="10"/>
        <v>49.64</v>
      </c>
      <c r="CT6" s="22">
        <f t="shared" si="10"/>
        <v>49.38</v>
      </c>
      <c r="CU6" s="22">
        <f t="shared" si="10"/>
        <v>50.09</v>
      </c>
      <c r="CV6" s="21" t="str">
        <f>IF(CV7="","",IF(CV7="-","【-】","【"&amp;SUBSTITUTE(TEXT(CV7,"#,##0.00"),"-","△")&amp;"】"))</f>
        <v>【60.29】</v>
      </c>
      <c r="CW6" s="22">
        <f>IF(CW7="",NA(),CW7)</f>
        <v>65</v>
      </c>
      <c r="CX6" s="22">
        <f t="shared" ref="CX6:DF6" si="11">IF(CX7="",NA(),CX7)</f>
        <v>64</v>
      </c>
      <c r="CY6" s="22">
        <f t="shared" si="11"/>
        <v>63</v>
      </c>
      <c r="CZ6" s="22">
        <f t="shared" si="11"/>
        <v>63</v>
      </c>
      <c r="DA6" s="22">
        <f t="shared" si="11"/>
        <v>63</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46.5</v>
      </c>
      <c r="DI6" s="22">
        <f t="shared" ref="DI6:DQ6" si="12">IF(DI7="",NA(),DI7)</f>
        <v>47.19</v>
      </c>
      <c r="DJ6" s="22">
        <f t="shared" si="12"/>
        <v>48.15</v>
      </c>
      <c r="DK6" s="22">
        <f t="shared" si="12"/>
        <v>49.15</v>
      </c>
      <c r="DL6" s="22">
        <f t="shared" si="12"/>
        <v>49.53</v>
      </c>
      <c r="DM6" s="22">
        <f t="shared" si="12"/>
        <v>45.14</v>
      </c>
      <c r="DN6" s="22">
        <f t="shared" si="12"/>
        <v>45.85</v>
      </c>
      <c r="DO6" s="22">
        <f t="shared" si="12"/>
        <v>47.31</v>
      </c>
      <c r="DP6" s="22">
        <f t="shared" si="12"/>
        <v>47.5</v>
      </c>
      <c r="DQ6" s="22">
        <f t="shared" si="12"/>
        <v>48.41</v>
      </c>
      <c r="DR6" s="21" t="str">
        <f>IF(DR7="","",IF(DR7="-","【-】","【"&amp;SUBSTITUTE(TEXT(DR7,"#,##0.00"),"-","△")&amp;"】"))</f>
        <v>【50.88】</v>
      </c>
      <c r="DS6" s="22">
        <f>IF(DS7="",NA(),DS7)</f>
        <v>11.74</v>
      </c>
      <c r="DT6" s="22">
        <f t="shared" ref="DT6:EB6" si="13">IF(DT7="",NA(),DT7)</f>
        <v>14.25</v>
      </c>
      <c r="DU6" s="22">
        <f t="shared" si="13"/>
        <v>15.17</v>
      </c>
      <c r="DV6" s="22">
        <f t="shared" si="13"/>
        <v>17.48</v>
      </c>
      <c r="DW6" s="22">
        <f t="shared" si="13"/>
        <v>16</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0.7</v>
      </c>
      <c r="EE6" s="22">
        <f t="shared" ref="EE6:EM6" si="14">IF(EE7="",NA(),EE7)</f>
        <v>1.51</v>
      </c>
      <c r="EF6" s="22">
        <f t="shared" si="14"/>
        <v>0.66</v>
      </c>
      <c r="EG6" s="22">
        <f t="shared" si="14"/>
        <v>1.49</v>
      </c>
      <c r="EH6" s="22">
        <f t="shared" si="14"/>
        <v>1.93</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93840</v>
      </c>
      <c r="D7" s="24">
        <v>46</v>
      </c>
      <c r="E7" s="24">
        <v>1</v>
      </c>
      <c r="F7" s="24">
        <v>0</v>
      </c>
      <c r="G7" s="24">
        <v>1</v>
      </c>
      <c r="H7" s="24" t="s">
        <v>93</v>
      </c>
      <c r="I7" s="24" t="s">
        <v>94</v>
      </c>
      <c r="J7" s="24" t="s">
        <v>95</v>
      </c>
      <c r="K7" s="24" t="s">
        <v>96</v>
      </c>
      <c r="L7" s="24" t="s">
        <v>97</v>
      </c>
      <c r="M7" s="24" t="s">
        <v>98</v>
      </c>
      <c r="N7" s="25" t="s">
        <v>99</v>
      </c>
      <c r="O7" s="25">
        <v>70.19</v>
      </c>
      <c r="P7" s="25">
        <v>85.12</v>
      </c>
      <c r="Q7" s="25">
        <v>4290</v>
      </c>
      <c r="R7" s="25">
        <v>10557</v>
      </c>
      <c r="S7" s="25">
        <v>176.06</v>
      </c>
      <c r="T7" s="25">
        <v>59.96</v>
      </c>
      <c r="U7" s="25">
        <v>8900</v>
      </c>
      <c r="V7" s="25">
        <v>55.81</v>
      </c>
      <c r="W7" s="25">
        <v>159.47</v>
      </c>
      <c r="X7" s="25">
        <v>102.12</v>
      </c>
      <c r="Y7" s="25">
        <v>101.37</v>
      </c>
      <c r="Z7" s="25">
        <v>104.77</v>
      </c>
      <c r="AA7" s="25">
        <v>100.76</v>
      </c>
      <c r="AB7" s="25">
        <v>102.04</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111.87</v>
      </c>
      <c r="AU7" s="25">
        <v>128.94</v>
      </c>
      <c r="AV7" s="25">
        <v>137.97</v>
      </c>
      <c r="AW7" s="25">
        <v>148.61000000000001</v>
      </c>
      <c r="AX7" s="25">
        <v>160.38</v>
      </c>
      <c r="AY7" s="25">
        <v>293.23</v>
      </c>
      <c r="AZ7" s="25">
        <v>300.14</v>
      </c>
      <c r="BA7" s="25">
        <v>301.04000000000002</v>
      </c>
      <c r="BB7" s="25">
        <v>305.08</v>
      </c>
      <c r="BC7" s="25">
        <v>305.33999999999997</v>
      </c>
      <c r="BD7" s="25">
        <v>261.51</v>
      </c>
      <c r="BE7" s="25">
        <v>915.84</v>
      </c>
      <c r="BF7" s="25">
        <v>868.18</v>
      </c>
      <c r="BG7" s="25">
        <v>876.03</v>
      </c>
      <c r="BH7" s="25">
        <v>746.55</v>
      </c>
      <c r="BI7" s="25">
        <v>692.83</v>
      </c>
      <c r="BJ7" s="25">
        <v>542.29999999999995</v>
      </c>
      <c r="BK7" s="25">
        <v>566.65</v>
      </c>
      <c r="BL7" s="25">
        <v>551.62</v>
      </c>
      <c r="BM7" s="25">
        <v>585.59</v>
      </c>
      <c r="BN7" s="25">
        <v>561.34</v>
      </c>
      <c r="BO7" s="25">
        <v>265.16000000000003</v>
      </c>
      <c r="BP7" s="25">
        <v>69.680000000000007</v>
      </c>
      <c r="BQ7" s="25">
        <v>67.13</v>
      </c>
      <c r="BR7" s="25">
        <v>71.510000000000005</v>
      </c>
      <c r="BS7" s="25">
        <v>77.81</v>
      </c>
      <c r="BT7" s="25">
        <v>80.45</v>
      </c>
      <c r="BU7" s="25">
        <v>87.51</v>
      </c>
      <c r="BV7" s="25">
        <v>84.77</v>
      </c>
      <c r="BW7" s="25">
        <v>87.11</v>
      </c>
      <c r="BX7" s="25">
        <v>82.78</v>
      </c>
      <c r="BY7" s="25">
        <v>84.82</v>
      </c>
      <c r="BZ7" s="25">
        <v>102.35</v>
      </c>
      <c r="CA7" s="25">
        <v>284.10000000000002</v>
      </c>
      <c r="CB7" s="25">
        <v>292.67</v>
      </c>
      <c r="CC7" s="25">
        <v>276.44</v>
      </c>
      <c r="CD7" s="25">
        <v>287.66000000000003</v>
      </c>
      <c r="CE7" s="25">
        <v>295.14999999999998</v>
      </c>
      <c r="CF7" s="25">
        <v>218.42</v>
      </c>
      <c r="CG7" s="25">
        <v>227.27</v>
      </c>
      <c r="CH7" s="25">
        <v>223.98</v>
      </c>
      <c r="CI7" s="25">
        <v>225.09</v>
      </c>
      <c r="CJ7" s="25">
        <v>224.82</v>
      </c>
      <c r="CK7" s="25">
        <v>167.74</v>
      </c>
      <c r="CL7" s="25">
        <v>38.58</v>
      </c>
      <c r="CM7" s="25">
        <v>40.01</v>
      </c>
      <c r="CN7" s="25">
        <v>38.68</v>
      </c>
      <c r="CO7" s="25">
        <v>38.33</v>
      </c>
      <c r="CP7" s="25">
        <v>38.07</v>
      </c>
      <c r="CQ7" s="25">
        <v>50.24</v>
      </c>
      <c r="CR7" s="25">
        <v>50.29</v>
      </c>
      <c r="CS7" s="25">
        <v>49.64</v>
      </c>
      <c r="CT7" s="25">
        <v>49.38</v>
      </c>
      <c r="CU7" s="25">
        <v>50.09</v>
      </c>
      <c r="CV7" s="25">
        <v>60.29</v>
      </c>
      <c r="CW7" s="25">
        <v>65</v>
      </c>
      <c r="CX7" s="25">
        <v>64</v>
      </c>
      <c r="CY7" s="25">
        <v>63</v>
      </c>
      <c r="CZ7" s="25">
        <v>63</v>
      </c>
      <c r="DA7" s="25">
        <v>63</v>
      </c>
      <c r="DB7" s="25">
        <v>78.650000000000006</v>
      </c>
      <c r="DC7" s="25">
        <v>77.73</v>
      </c>
      <c r="DD7" s="25">
        <v>78.09</v>
      </c>
      <c r="DE7" s="25">
        <v>78.010000000000005</v>
      </c>
      <c r="DF7" s="25">
        <v>77.599999999999994</v>
      </c>
      <c r="DG7" s="25">
        <v>90.12</v>
      </c>
      <c r="DH7" s="25">
        <v>46.5</v>
      </c>
      <c r="DI7" s="25">
        <v>47.19</v>
      </c>
      <c r="DJ7" s="25">
        <v>48.15</v>
      </c>
      <c r="DK7" s="25">
        <v>49.15</v>
      </c>
      <c r="DL7" s="25">
        <v>49.53</v>
      </c>
      <c r="DM7" s="25">
        <v>45.14</v>
      </c>
      <c r="DN7" s="25">
        <v>45.85</v>
      </c>
      <c r="DO7" s="25">
        <v>47.31</v>
      </c>
      <c r="DP7" s="25">
        <v>47.5</v>
      </c>
      <c r="DQ7" s="25">
        <v>48.41</v>
      </c>
      <c r="DR7" s="25">
        <v>50.88</v>
      </c>
      <c r="DS7" s="25">
        <v>11.74</v>
      </c>
      <c r="DT7" s="25">
        <v>14.25</v>
      </c>
      <c r="DU7" s="25">
        <v>15.17</v>
      </c>
      <c r="DV7" s="25">
        <v>17.48</v>
      </c>
      <c r="DW7" s="25">
        <v>16</v>
      </c>
      <c r="DX7" s="25">
        <v>13.58</v>
      </c>
      <c r="DY7" s="25">
        <v>14.13</v>
      </c>
      <c r="DZ7" s="25">
        <v>16.77</v>
      </c>
      <c r="EA7" s="25">
        <v>17.399999999999999</v>
      </c>
      <c r="EB7" s="25">
        <v>18.64</v>
      </c>
      <c r="EC7" s="25">
        <v>22.3</v>
      </c>
      <c r="ED7" s="25">
        <v>0.7</v>
      </c>
      <c r="EE7" s="25">
        <v>1.51</v>
      </c>
      <c r="EF7" s="25">
        <v>0.66</v>
      </c>
      <c r="EG7" s="25">
        <v>1.49</v>
      </c>
      <c r="EH7" s="25">
        <v>1.93</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2023-01-19T01:37:21Z</cp:lastPrinted>
  <dcterms:created xsi:type="dcterms:W3CDTF">2022-12-01T00:55:08Z</dcterms:created>
  <dcterms:modified xsi:type="dcterms:W3CDTF">2023-01-31T04:53:31Z</dcterms:modified>
  <cp:category/>
</cp:coreProperties>
</file>