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4下水（公共）\"/>
    </mc:Choice>
  </mc:AlternateContent>
  <workbookProtection workbookAlgorithmName="SHA-512" workbookHashValue="VJ6Qb2ToILyYq4wExrjPKBbTC4MhwoAAMHgvln1RnqC8RH5DXj4PDJU3VHl/ipjo5RKh1I0fhir1iF8fBBvpFw==" workbookSaltValue="Ay47P6D2ccnttN3zVa57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<sst xmlns="http://schemas.openxmlformats.org/spreadsheetml/2006/main" count="275" uniqueCount="117">
  <si>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</si>
  <si>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</si>
  <si>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</si>
  <si>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</si>
  <si>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</si>
  <si>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</si>
  <si>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</si>
  <si>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</si>
  <si>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</si>
  <si>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</si>
  <si>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</si>
  <si>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</si>
  <si>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</si>
  <si>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</si>
  <si>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</si>
  <si>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</si>
  <si>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</si>
  <si>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</si>
  <si>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</si>
  <si>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</si>
  <si>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</si>
  <si>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</si>
  <si>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</si>
  <si>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</si>
  <si>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</si>
  <si>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</si>
  <si>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</si>
  <si>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</si>
  <si>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</si>
  <si>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</si>
  <si>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</si>
  <si>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</si>
  <si>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</si>
  <si>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</si>
  <si>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</si>
  <si>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</si>
  <si>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</si>
  <si>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</si>
  <si>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</si>
  <si>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</si>
  <si>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</si>
  <si>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</si>
  <si>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</si>
  <si>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</si>
  <si>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</si>
  <si>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</si>
  <si>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</si>
  <si>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</si>
  <si>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</si>
  <si>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</si>
  <si>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</si>
  <si>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</si>
  <si>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</si>
  <si>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</si>
  <si>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</si>
  <si>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</si>
  <si>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</si>
  <si>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</si>
  <si>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</si>
  <si>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</si>
  <si>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</si>
  <si>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</si>
  <si>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</si>
  <si>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</si>
  <si>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</si>
  <si>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</si>
  <si>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</si>
  <si>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</si>
  <si>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</si>
  <si>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</si>
  <si>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</si>
  <si>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</si>
  <si>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</si>
  <si>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</si>
  <si>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</si>
  <si>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</si>
  <si>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</si>
  <si>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</si>
  <si>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</si>
  <si>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</si>
  <si>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</si>
  <si>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</si>
  <si>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</si>
  <si>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</si>
  <si>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</si>
  <si>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</si>
  <si>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</si>
  <si>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</si>
  <si>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</si>
  <si>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</si>
  <si>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</si>
  <si>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</si>
  <si>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</si>
  <si>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</si>
  <si>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</si>
  <si>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</si>
  <si>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</si>
  <si>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</si>
  <si>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</si>
  <si>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</si>
  <si>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</si>
  <si>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</si>
  <si>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</si>
  <si>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</si>
  <si>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</si>
  <si>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</si>
  <si>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</si>
  <si>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</si>
  <si>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</si>
  <si>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</si>
  <si>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</si>
  <si>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</si>
  <si>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</si>
  <si>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</si>
  <si>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事業着手から約30年が経過しており、類似団体よりは低い比率ではあるものの、老朽化が進行している施設については修繕や改築の必要があります。
　そのため、平成30年度に中長期的な視点で管渠、処理場施設の状態を予測しながら、計画的・効率的に管理運営するための計画「ストックマネジメント計画」を策定しました。引き続き、その計画をもとにライフサイクルコストの低減に努めていきます。　</t>
    <rPh sb="151" eb="152">
      <t>ヒ</t>
    </rPh>
    <rPh sb="153" eb="154">
      <t>ツヅ</t>
    </rPh>
    <phoneticPr fontId="4"/>
  </si>
  <si>
    <t>　平成31年2月、令和元年度から令和10年度までの10年間について、計画的かつ合理的な経営を行い、安定的な事業運営を今後も持続させることを目的とした「下水道事業経営戦略」を策定しました。
　引き続き、決算確定後には投資・財政計画と実績の比較検証を行い、計画と乖離が生じる場合には、その原因を分析し、必要な見直しを行っていきます。
　また、現在の使用料収入では汚水処理原価を回収できていない状況を踏まえ、適正な下水道使用料についての検討や水洗化の促進を行い財源の確保に努めていきます。</t>
    <rPh sb="95" eb="96">
      <t>ヒ</t>
    </rPh>
    <rPh sb="97" eb="98">
      <t>ツヅ</t>
    </rPh>
    <rPh sb="175" eb="177">
      <t>シュウニュウ</t>
    </rPh>
    <rPh sb="201" eb="203">
      <t>テキセイ</t>
    </rPh>
    <rPh sb="225" eb="226">
      <t>オコナ</t>
    </rPh>
    <rPh sb="227" eb="229">
      <t>ザイゲン</t>
    </rPh>
    <rPh sb="230" eb="232">
      <t>カクホ</t>
    </rPh>
    <rPh sb="233" eb="234">
      <t>ツト</t>
    </rPh>
    <phoneticPr fontId="4"/>
  </si>
  <si>
    <t>　公共下水道事業は現在も宝積寺処理区の一部において、汚水管渠整備を進めています。
　①経常収支比率は黒字であることを示す100％を超えており、短期的な債務に対する支払い能力を表す③流動比率も平均値を上回っておりますが、⑤経費回収率は100％に届いていないため、使用料で回収すべき費用を全て使用料で賄えていない状況です。また、⑥汚水処理原価においては一般会計が繰出基準に基づき負担する額を控除しているため150円/㎥となっています。
　④企業債残高対事業規模比率は、現在も起債により事業拡大を行っていることから、整備が完了し、起債の償還が進むまでは今後も平均を上回る見込みです。
　⑦施設利用率については、供用開始区域の拡大や水洗化率の向上により年々高くなっており、類似団体平均値及び全国平均よりも高い水準であることから、適正な利用状況であるといえます。
　⑧水洗化率については、約85％であり全国平均と比べると低いものの類似団体とは同水準となっています。令和２年度においては供用開始区域の拡大による処理区域内人口の増加よりも公共下水道への接続人口の増加分が上回ったため、微増となりました。
　</t>
    <rPh sb="1" eb="6">
      <t>コウキョウゲスイドウ</t>
    </rPh>
    <rPh sb="6" eb="8">
      <t>ジギョウ</t>
    </rPh>
    <rPh sb="9" eb="11">
      <t>ゲンザイ</t>
    </rPh>
    <rPh sb="12" eb="15">
      <t>ホウシャクジ</t>
    </rPh>
    <rPh sb="15" eb="18">
      <t>ショリク</t>
    </rPh>
    <rPh sb="19" eb="21">
      <t>イチブ</t>
    </rPh>
    <rPh sb="26" eb="28">
      <t>オスイ</t>
    </rPh>
    <rPh sb="28" eb="30">
      <t>カンキョ</t>
    </rPh>
    <rPh sb="30" eb="32">
      <t>セイビ</t>
    </rPh>
    <rPh sb="33" eb="34">
      <t>スス</t>
    </rPh>
    <rPh sb="43" eb="45">
      <t>ケイジョウ</t>
    </rPh>
    <rPh sb="45" eb="47">
      <t>シュウシ</t>
    </rPh>
    <rPh sb="47" eb="49">
      <t>ヒリツ</t>
    </rPh>
    <rPh sb="50" eb="52">
      <t>クロジ</t>
    </rPh>
    <rPh sb="58" eb="59">
      <t>シメ</t>
    </rPh>
    <rPh sb="65" eb="66">
      <t>コ</t>
    </rPh>
    <rPh sb="71" eb="74">
      <t>タンキテキ</t>
    </rPh>
    <rPh sb="75" eb="77">
      <t>サイム</t>
    </rPh>
    <rPh sb="78" eb="79">
      <t>タイ</t>
    </rPh>
    <rPh sb="81" eb="83">
      <t>シハラ</t>
    </rPh>
    <rPh sb="84" eb="86">
      <t>ノウリョク</t>
    </rPh>
    <rPh sb="87" eb="88">
      <t>アラワ</t>
    </rPh>
    <rPh sb="90" eb="92">
      <t>リュウドウ</t>
    </rPh>
    <rPh sb="92" eb="94">
      <t>ヒリツ</t>
    </rPh>
    <rPh sb="95" eb="97">
      <t>ヘイキン</t>
    </rPh>
    <rPh sb="97" eb="98">
      <t>チ</t>
    </rPh>
    <rPh sb="99" eb="101">
      <t>ウワマワ</t>
    </rPh>
    <rPh sb="110" eb="115">
      <t>ケイヒカイシュウリツ</t>
    </rPh>
    <rPh sb="121" eb="122">
      <t>トド</t>
    </rPh>
    <rPh sb="130" eb="133">
      <t>シヨウリョウ</t>
    </rPh>
    <rPh sb="139" eb="141">
      <t>ヒヨウ</t>
    </rPh>
    <rPh sb="142" eb="143">
      <t>スベ</t>
    </rPh>
    <rPh sb="144" eb="147">
      <t>シヨウリョウ</t>
    </rPh>
    <rPh sb="148" eb="149">
      <t>マカナ</t>
    </rPh>
    <rPh sb="154" eb="156">
      <t>ジョウキョウ</t>
    </rPh>
    <rPh sb="163" eb="165">
      <t>オスイ</t>
    </rPh>
    <rPh sb="165" eb="167">
      <t>ショリ</t>
    </rPh>
    <rPh sb="167" eb="169">
      <t>ゲンカ</t>
    </rPh>
    <rPh sb="174" eb="176">
      <t>イッパン</t>
    </rPh>
    <rPh sb="176" eb="178">
      <t>カイケイ</t>
    </rPh>
    <rPh sb="179" eb="180">
      <t>ク</t>
    </rPh>
    <rPh sb="180" eb="181">
      <t>ダ</t>
    </rPh>
    <rPh sb="181" eb="183">
      <t>キジュン</t>
    </rPh>
    <rPh sb="184" eb="185">
      <t>モト</t>
    </rPh>
    <rPh sb="187" eb="189">
      <t>フタン</t>
    </rPh>
    <rPh sb="191" eb="192">
      <t>ガク</t>
    </rPh>
    <rPh sb="193" eb="195">
      <t>コウジョ</t>
    </rPh>
    <rPh sb="204" eb="205">
      <t>エン</t>
    </rPh>
    <rPh sb="218" eb="221">
      <t>キギョウサイ</t>
    </rPh>
    <rPh sb="221" eb="223">
      <t>ザンダカ</t>
    </rPh>
    <rPh sb="223" eb="224">
      <t>タイ</t>
    </rPh>
    <rPh sb="224" eb="228">
      <t>ジギョウキボ</t>
    </rPh>
    <rPh sb="228" eb="230">
      <t>ヒリツ</t>
    </rPh>
    <rPh sb="232" eb="234">
      <t>ゲンザイ</t>
    </rPh>
    <rPh sb="235" eb="237">
      <t>キサイ</t>
    </rPh>
    <rPh sb="240" eb="242">
      <t>ジギョウ</t>
    </rPh>
    <rPh sb="242" eb="244">
      <t>カクダイ</t>
    </rPh>
    <rPh sb="245" eb="246">
      <t>オコナ</t>
    </rPh>
    <rPh sb="255" eb="257">
      <t>セイビ</t>
    </rPh>
    <rPh sb="258" eb="260">
      <t>カンリョウ</t>
    </rPh>
    <rPh sb="262" eb="264">
      <t>キサイ</t>
    </rPh>
    <rPh sb="265" eb="267">
      <t>ショウカン</t>
    </rPh>
    <rPh sb="268" eb="269">
      <t>ススム</t>
    </rPh>
    <rPh sb="273" eb="275">
      <t>コンゴ</t>
    </rPh>
    <rPh sb="276" eb="278">
      <t>ヘイキン</t>
    </rPh>
    <rPh sb="279" eb="281">
      <t>ウワマワ</t>
    </rPh>
    <rPh sb="282" eb="284">
      <t>ミコ</t>
    </rPh>
    <rPh sb="291" eb="293">
      <t>シセツ</t>
    </rPh>
    <rPh sb="293" eb="296">
      <t>リヨウリツ</t>
    </rPh>
    <rPh sb="302" eb="306">
      <t>キョウヨウカイシ</t>
    </rPh>
    <rPh sb="306" eb="308">
      <t>クイキ</t>
    </rPh>
    <rPh sb="309" eb="311">
      <t>カクダイ</t>
    </rPh>
    <rPh sb="312" eb="315">
      <t>スイセンカ</t>
    </rPh>
    <rPh sb="315" eb="316">
      <t>リツ</t>
    </rPh>
    <rPh sb="317" eb="319">
      <t>コウジョウ</t>
    </rPh>
    <rPh sb="322" eb="324">
      <t>ネンネン</t>
    </rPh>
    <rPh sb="324" eb="325">
      <t>タカ</t>
    </rPh>
    <rPh sb="332" eb="334">
      <t>ルイジ</t>
    </rPh>
    <rPh sb="334" eb="336">
      <t>ダンタイ</t>
    </rPh>
    <rPh sb="336" eb="339">
      <t>ヘイキンチ</t>
    </rPh>
    <rPh sb="389" eb="390">
      <t>ヤク</t>
    </rPh>
    <rPh sb="396" eb="400">
      <t>ゼンコクヘイキン</t>
    </rPh>
    <rPh sb="401" eb="402">
      <t>クラ</t>
    </rPh>
    <rPh sb="405" eb="40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</si>
</sst>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A15-4B09-A73D-F943A9BC0B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0.15</c:v>
                </c:pt>
                <c:pt idx="4">
                  <c:v>1.65</c:v>
                </c:pt>
              </c:numCache>
            </c:numRef>
          </c:val>
          <c:smooth val="0"/>
          <c:extLst>
            <c:ext xmlns:c16="http://schemas.microsoft.com/office/drawing/2014/chart" uri="{C3380CC4-5D6E-409C-BE32-E72D297353CC}">
              <c16:uniqueId val="{00000001-CA15-4B09-A73D-F943A9BC0B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67.599999999999994</c:v>
                </c:pt>
                <c:pt idx="3">
                  <c:v>68.86</c:v>
                </c:pt>
                <c:pt idx="4">
                  <c:v>72.349999999999994</c:v>
                </c:pt>
              </c:numCache>
            </c:numRef>
          </c:val>
          <c:extLst>
            <c:ext xmlns:c16="http://schemas.microsoft.com/office/drawing/2014/chart" uri="{C3380CC4-5D6E-409C-BE32-E72D297353CC}">
              <c16:uniqueId val="{00000000-F0CC-44AF-836D-0112BD202E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50.94</c:v>
                </c:pt>
                <c:pt idx="4">
                  <c:v>50.53</c:v>
                </c:pt>
              </c:numCache>
            </c:numRef>
          </c:val>
          <c:smooth val="0"/>
          <c:extLst>
            <c:ext xmlns:c16="http://schemas.microsoft.com/office/drawing/2014/chart" uri="{C3380CC4-5D6E-409C-BE32-E72D297353CC}">
              <c16:uniqueId val="{00000001-F0CC-44AF-836D-0112BD202E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82.39</c:v>
                </c:pt>
                <c:pt idx="3">
                  <c:v>84.42</c:v>
                </c:pt>
                <c:pt idx="4">
                  <c:v>84.99</c:v>
                </c:pt>
              </c:numCache>
            </c:numRef>
          </c:val>
          <c:extLst>
            <c:ext xmlns:c16="http://schemas.microsoft.com/office/drawing/2014/chart" uri="{C3380CC4-5D6E-409C-BE32-E72D297353CC}">
              <c16:uniqueId val="{00000000-66FE-4702-B02F-AD236366BE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82.55</c:v>
                </c:pt>
                <c:pt idx="4">
                  <c:v>82.08</c:v>
                </c:pt>
              </c:numCache>
            </c:numRef>
          </c:val>
          <c:smooth val="0"/>
          <c:extLst>
            <c:ext xmlns:c16="http://schemas.microsoft.com/office/drawing/2014/chart" uri="{C3380CC4-5D6E-409C-BE32-E72D297353CC}">
              <c16:uniqueId val="{00000001-66FE-4702-B02F-AD236366BE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104.34</c:v>
                </c:pt>
                <c:pt idx="3">
                  <c:v>106.04</c:v>
                </c:pt>
                <c:pt idx="4">
                  <c:v>104.94</c:v>
                </c:pt>
              </c:numCache>
            </c:numRef>
          </c:val>
          <c:extLst>
            <c:ext xmlns:c16="http://schemas.microsoft.com/office/drawing/2014/chart" uri="{C3380CC4-5D6E-409C-BE32-E72D297353CC}">
              <c16:uniqueId val="{00000000-FC0B-48E8-BB5F-50D978EB8F2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106.57</c:v>
                </c:pt>
                <c:pt idx="4">
                  <c:v>107.21</c:v>
                </c:pt>
              </c:numCache>
            </c:numRef>
          </c:val>
          <c:smooth val="0"/>
          <c:extLst>
            <c:ext xmlns:c16="http://schemas.microsoft.com/office/drawing/2014/chart" uri="{C3380CC4-5D6E-409C-BE32-E72D297353CC}">
              <c16:uniqueId val="{00000001-FC0B-48E8-BB5F-50D978EB8F2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3.05</c:v>
                </c:pt>
                <c:pt idx="3">
                  <c:v>6.07</c:v>
                </c:pt>
                <c:pt idx="4">
                  <c:v>8.66</c:v>
                </c:pt>
              </c:numCache>
            </c:numRef>
          </c:val>
          <c:extLst>
            <c:ext xmlns:c16="http://schemas.microsoft.com/office/drawing/2014/chart" uri="{C3380CC4-5D6E-409C-BE32-E72D297353CC}">
              <c16:uniqueId val="{00000000-2CA5-4134-89E9-C0D456B688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15.85</c:v>
                </c:pt>
                <c:pt idx="4">
                  <c:v>12.7</c:v>
                </c:pt>
              </c:numCache>
            </c:numRef>
          </c:val>
          <c:smooth val="0"/>
          <c:extLst>
            <c:ext xmlns:c16="http://schemas.microsoft.com/office/drawing/2014/chart" uri="{C3380CC4-5D6E-409C-BE32-E72D297353CC}">
              <c16:uniqueId val="{00000001-2CA5-4134-89E9-C0D456B688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E0F-4775-A6BC-A0EA5A736FA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E0F-4775-A6BC-A0EA5A736FA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FF7-4F5F-851A-1A2FA8A6BC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53.44</c:v>
                </c:pt>
                <c:pt idx="4">
                  <c:v>43.71</c:v>
                </c:pt>
              </c:numCache>
            </c:numRef>
          </c:val>
          <c:smooth val="0"/>
          <c:extLst>
            <c:ext xmlns:c16="http://schemas.microsoft.com/office/drawing/2014/chart" uri="{C3380CC4-5D6E-409C-BE32-E72D297353CC}">
              <c16:uniqueId val="{00000001-FFF7-4F5F-851A-1A2FA8A6BC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59.92</c:v>
                </c:pt>
                <c:pt idx="3">
                  <c:v>59.87</c:v>
                </c:pt>
                <c:pt idx="4">
                  <c:v>61.22</c:v>
                </c:pt>
              </c:numCache>
            </c:numRef>
          </c:val>
          <c:extLst>
            <c:ext xmlns:c16="http://schemas.microsoft.com/office/drawing/2014/chart" uri="{C3380CC4-5D6E-409C-BE32-E72D297353CC}">
              <c16:uniqueId val="{00000000-E645-49E8-BC56-17BF162BCC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47.03</c:v>
                </c:pt>
                <c:pt idx="4">
                  <c:v>40.67</c:v>
                </c:pt>
              </c:numCache>
            </c:numRef>
          </c:val>
          <c:smooth val="0"/>
          <c:extLst>
            <c:ext xmlns:c16="http://schemas.microsoft.com/office/drawing/2014/chart" uri="{C3380CC4-5D6E-409C-BE32-E72D297353CC}">
              <c16:uniqueId val="{00000001-E645-49E8-BC56-17BF162BCC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2620.52</c:v>
                </c:pt>
                <c:pt idx="3">
                  <c:v>2457.34</c:v>
                </c:pt>
                <c:pt idx="4">
                  <c:v>2268.0700000000002</c:v>
                </c:pt>
              </c:numCache>
            </c:numRef>
          </c:val>
          <c:extLst>
            <c:ext xmlns:c16="http://schemas.microsoft.com/office/drawing/2014/chart" uri="{C3380CC4-5D6E-409C-BE32-E72D297353CC}">
              <c16:uniqueId val="{00000000-1F92-4898-A048-9E8BD957737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1001.3</c:v>
                </c:pt>
                <c:pt idx="4">
                  <c:v>1050.51</c:v>
                </c:pt>
              </c:numCache>
            </c:numRef>
          </c:val>
          <c:smooth val="0"/>
          <c:extLst>
            <c:ext xmlns:c16="http://schemas.microsoft.com/office/drawing/2014/chart" uri="{C3380CC4-5D6E-409C-BE32-E72D297353CC}">
              <c16:uniqueId val="{00000001-1F92-4898-A048-9E8BD957737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79.930000000000007</c:v>
                </c:pt>
                <c:pt idx="3">
                  <c:v>81.02</c:v>
                </c:pt>
                <c:pt idx="4">
                  <c:v>80.19</c:v>
                </c:pt>
              </c:numCache>
            </c:numRef>
          </c:val>
          <c:extLst>
            <c:ext xmlns:c16="http://schemas.microsoft.com/office/drawing/2014/chart" uri="{C3380CC4-5D6E-409C-BE32-E72D297353CC}">
              <c16:uniqueId val="{00000000-567E-4355-823F-A16E6035C24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81.88</c:v>
                </c:pt>
                <c:pt idx="4">
                  <c:v>82.65</c:v>
                </c:pt>
              </c:numCache>
            </c:numRef>
          </c:val>
          <c:smooth val="0"/>
          <c:extLst>
            <c:ext xmlns:c16="http://schemas.microsoft.com/office/drawing/2014/chart" uri="{C3380CC4-5D6E-409C-BE32-E72D297353CC}">
              <c16:uniqueId val="{00000001-567E-4355-823F-A16E6035C24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151.59</c:v>
                </c:pt>
                <c:pt idx="3">
                  <c:v>150</c:v>
                </c:pt>
                <c:pt idx="4">
                  <c:v>150</c:v>
                </c:pt>
              </c:numCache>
            </c:numRef>
          </c:val>
          <c:extLst>
            <c:ext xmlns:c16="http://schemas.microsoft.com/office/drawing/2014/chart" uri="{C3380CC4-5D6E-409C-BE32-E72D297353CC}">
              <c16:uniqueId val="{00000000-4ECE-46CE-9C19-611770C87D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187.55</c:v>
                </c:pt>
                <c:pt idx="4">
                  <c:v>186.3</c:v>
                </c:pt>
              </c:numCache>
            </c:numRef>
          </c:val>
          <c:smooth val="0"/>
          <c:extLst>
            <c:ext xmlns:c16="http://schemas.microsoft.com/office/drawing/2014/chart" uri="{C3380CC4-5D6E-409C-BE32-E72D297353CC}">
              <c16:uniqueId val="{00000001-4ECE-46CE-9C19-611770C87D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高根沢町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29424</v>
      </c>
      <c r="AM8" s="51"/>
      <c r="AN8" s="51"/>
      <c r="AO8" s="51"/>
      <c r="AP8" s="51"/>
      <c r="AQ8" s="51"/>
      <c r="AR8" s="51"/>
      <c r="AS8" s="51"/>
      <c r="AT8" s="46">
        <f>データ!T6</f>
        <v>70.87</v>
      </c>
      <c r="AU8" s="46"/>
      <c r="AV8" s="46"/>
      <c r="AW8" s="46"/>
      <c r="AX8" s="46"/>
      <c r="AY8" s="46"/>
      <c r="AZ8" s="46"/>
      <c r="BA8" s="46"/>
      <c r="BB8" s="46">
        <f>データ!U6</f>
        <v>415.18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63.84</v>
      </c>
      <c r="J10" s="46"/>
      <c r="K10" s="46"/>
      <c r="L10" s="46"/>
      <c r="M10" s="46"/>
      <c r="N10" s="46"/>
      <c r="O10" s="46"/>
      <c r="P10" s="46">
        <f>データ!P6</f>
        <v>58.48</v>
      </c>
      <c r="Q10" s="46"/>
      <c r="R10" s="46"/>
      <c r="S10" s="46"/>
      <c r="T10" s="46"/>
      <c r="U10" s="46"/>
      <c r="V10" s="46"/>
      <c r="W10" s="46">
        <f>データ!Q6</f>
        <v>95.32</v>
      </c>
      <c r="X10" s="46"/>
      <c r="Y10" s="46"/>
      <c r="Z10" s="46"/>
      <c r="AA10" s="46"/>
      <c r="AB10" s="46"/>
      <c r="AC10" s="46"/>
      <c r="AD10" s="51">
        <f>データ!R6</f>
        <v>2310</v>
      </c>
      <c r="AE10" s="51"/>
      <c r="AF10" s="51"/>
      <c r="AG10" s="51"/>
      <c r="AH10" s="51"/>
      <c r="AI10" s="51"/>
      <c r="AJ10" s="51"/>
      <c r="AK10" s="2"/>
      <c r="AL10" s="51">
        <f>データ!V6</f>
        <v>17178</v>
      </c>
      <c r="AM10" s="51"/>
      <c r="AN10" s="51"/>
      <c r="AO10" s="51"/>
      <c r="AP10" s="51"/>
      <c r="AQ10" s="51"/>
      <c r="AR10" s="51"/>
      <c r="AS10" s="51"/>
      <c r="AT10" s="46">
        <f>データ!W6</f>
        <v>4.0199999999999996</v>
      </c>
      <c r="AU10" s="46"/>
      <c r="AV10" s="46"/>
      <c r="AW10" s="46"/>
      <c r="AX10" s="46"/>
      <c r="AY10" s="46"/>
      <c r="AZ10" s="46"/>
      <c r="BA10" s="46"/>
      <c r="BB10" s="46">
        <f>データ!X6</f>
        <v>4273.13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xXFzN5BPcKDouJ7/27+sbfZT6jajOG3MeT28KjcUp4Nj9gK7yywqltI8rLdYlRNS8ra/1c02stR1g0/M+GMaA==" saltValue="3bJzQchGX9UF/po0XRNm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93866</v>
      </c>
      <c r="D6" s="33">
        <f t="shared" si="3"/>
        <v>46</v>
      </c>
      <c r="E6" s="33">
        <f t="shared" si="3"/>
        <v>17</v>
      </c>
      <c r="F6" s="33">
        <f t="shared" si="3"/>
        <v>1</v>
      </c>
      <c r="G6" s="33">
        <f t="shared" si="3"/>
        <v>0</v>
      </c>
      <c r="H6" s="33" t="str">
        <f t="shared" si="3"/>
        <v>栃木県　高根沢町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63.84</v>
      </c>
      <c r="P6" s="34">
        <f t="shared" si="3"/>
        <v>58.48</v>
      </c>
      <c r="Q6" s="34">
        <f t="shared" si="3"/>
        <v>95.32</v>
      </c>
      <c r="R6" s="34">
        <f t="shared" si="3"/>
        <v>2310</v>
      </c>
      <c r="S6" s="34">
        <f t="shared" si="3"/>
        <v>29424</v>
      </c>
      <c r="T6" s="34">
        <f t="shared" si="3"/>
        <v>70.87</v>
      </c>
      <c r="U6" s="34">
        <f t="shared" si="3"/>
        <v>415.18</v>
      </c>
      <c r="V6" s="34">
        <f t="shared" si="3"/>
        <v>17178</v>
      </c>
      <c r="W6" s="34">
        <f t="shared" si="3"/>
        <v>4.0199999999999996</v>
      </c>
      <c r="X6" s="34">
        <f t="shared" si="3"/>
        <v>4273.13</v>
      </c>
      <c r="Y6" s="35" t="str">
        <f>IF(Y7="",NA(),Y7)</f>
        <v>-</v>
      </c>
      <c r="Z6" s="35" t="str">
        <f t="shared" ref="Z6:AH6" si="4">IF(Z7="",NA(),Z7)</f>
        <v>-</v>
      </c>
      <c r="AA6" s="35">
        <f t="shared" si="4"/>
        <v>104.34</v>
      </c>
      <c r="AB6" s="35">
        <f t="shared" si="4"/>
        <v>106.04</v>
      </c>
      <c r="AC6" s="35">
        <f t="shared" si="4"/>
        <v>104.94</v>
      </c>
      <c r="AD6" s="35" t="str">
        <f t="shared" si="4"/>
        <v>-</v>
      </c>
      <c r="AE6" s="35" t="str">
        <f t="shared" si="4"/>
        <v>-</v>
      </c>
      <c r="AF6" s="35">
        <f t="shared" si="4"/>
        <v>104.14</v>
      </c>
      <c r="AG6" s="35">
        <f t="shared" si="4"/>
        <v>106.57</v>
      </c>
      <c r="AH6" s="35">
        <f t="shared" si="4"/>
        <v>107.21</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73.180000000000007</v>
      </c>
      <c r="AR6" s="35">
        <f t="shared" si="5"/>
        <v>53.44</v>
      </c>
      <c r="AS6" s="35">
        <f t="shared" si="5"/>
        <v>43.71</v>
      </c>
      <c r="AT6" s="34" t="str">
        <f>IF(AT7="","",IF(AT7="-","【-】","【"&amp;SUBSTITUTE(TEXT(AT7,"#,##0.00"),"-","△")&amp;"】"))</f>
        <v>【3.64】</v>
      </c>
      <c r="AU6" s="35" t="str">
        <f>IF(AU7="",NA(),AU7)</f>
        <v>-</v>
      </c>
      <c r="AV6" s="35" t="str">
        <f t="shared" ref="AV6:BD6" si="6">IF(AV7="",NA(),AV7)</f>
        <v>-</v>
      </c>
      <c r="AW6" s="35">
        <f t="shared" si="6"/>
        <v>59.92</v>
      </c>
      <c r="AX6" s="35">
        <f t="shared" si="6"/>
        <v>59.87</v>
      </c>
      <c r="AY6" s="35">
        <f t="shared" si="6"/>
        <v>61.22</v>
      </c>
      <c r="AZ6" s="35" t="str">
        <f t="shared" si="6"/>
        <v>-</v>
      </c>
      <c r="BA6" s="35" t="str">
        <f t="shared" si="6"/>
        <v>-</v>
      </c>
      <c r="BB6" s="35">
        <f t="shared" si="6"/>
        <v>52.32</v>
      </c>
      <c r="BC6" s="35">
        <f t="shared" si="6"/>
        <v>47.03</v>
      </c>
      <c r="BD6" s="35">
        <f t="shared" si="6"/>
        <v>40.67</v>
      </c>
      <c r="BE6" s="34" t="str">
        <f>IF(BE7="","",IF(BE7="-","【-】","【"&amp;SUBSTITUTE(TEXT(BE7,"#,##0.00"),"-","△")&amp;"】"))</f>
        <v>【67.52】</v>
      </c>
      <c r="BF6" s="35" t="str">
        <f>IF(BF7="",NA(),BF7)</f>
        <v>-</v>
      </c>
      <c r="BG6" s="35" t="str">
        <f t="shared" ref="BG6:BO6" si="7">IF(BG7="",NA(),BG7)</f>
        <v>-</v>
      </c>
      <c r="BH6" s="35">
        <f t="shared" si="7"/>
        <v>2620.52</v>
      </c>
      <c r="BI6" s="35">
        <f t="shared" si="7"/>
        <v>2457.34</v>
      </c>
      <c r="BJ6" s="35">
        <f t="shared" si="7"/>
        <v>2268.0700000000002</v>
      </c>
      <c r="BK6" s="35" t="str">
        <f t="shared" si="7"/>
        <v>-</v>
      </c>
      <c r="BL6" s="35" t="str">
        <f t="shared" si="7"/>
        <v>-</v>
      </c>
      <c r="BM6" s="35">
        <f t="shared" si="7"/>
        <v>958.81</v>
      </c>
      <c r="BN6" s="35">
        <f t="shared" si="7"/>
        <v>1001.3</v>
      </c>
      <c r="BO6" s="35">
        <f t="shared" si="7"/>
        <v>1050.51</v>
      </c>
      <c r="BP6" s="34" t="str">
        <f>IF(BP7="","",IF(BP7="-","【-】","【"&amp;SUBSTITUTE(TEXT(BP7,"#,##0.00"),"-","△")&amp;"】"))</f>
        <v>【705.21】</v>
      </c>
      <c r="BQ6" s="35" t="str">
        <f>IF(BQ7="",NA(),BQ7)</f>
        <v>-</v>
      </c>
      <c r="BR6" s="35" t="str">
        <f t="shared" ref="BR6:BZ6" si="8">IF(BR7="",NA(),BR7)</f>
        <v>-</v>
      </c>
      <c r="BS6" s="35">
        <f t="shared" si="8"/>
        <v>79.930000000000007</v>
      </c>
      <c r="BT6" s="35">
        <f t="shared" si="8"/>
        <v>81.02</v>
      </c>
      <c r="BU6" s="35">
        <f t="shared" si="8"/>
        <v>80.19</v>
      </c>
      <c r="BV6" s="35" t="str">
        <f t="shared" si="8"/>
        <v>-</v>
      </c>
      <c r="BW6" s="35" t="str">
        <f t="shared" si="8"/>
        <v>-</v>
      </c>
      <c r="BX6" s="35">
        <f t="shared" si="8"/>
        <v>82.88</v>
      </c>
      <c r="BY6" s="35">
        <f t="shared" si="8"/>
        <v>81.88</v>
      </c>
      <c r="BZ6" s="35">
        <f t="shared" si="8"/>
        <v>82.65</v>
      </c>
      <c r="CA6" s="34" t="str">
        <f>IF(CA7="","",IF(CA7="-","【-】","【"&amp;SUBSTITUTE(TEXT(CA7,"#,##0.00"),"-","△")&amp;"】"))</f>
        <v>【98.96】</v>
      </c>
      <c r="CB6" s="35" t="str">
        <f>IF(CB7="",NA(),CB7)</f>
        <v>-</v>
      </c>
      <c r="CC6" s="35" t="str">
        <f t="shared" ref="CC6:CK6" si="9">IF(CC7="",NA(),CC7)</f>
        <v>-</v>
      </c>
      <c r="CD6" s="35">
        <f t="shared" si="9"/>
        <v>151.59</v>
      </c>
      <c r="CE6" s="35">
        <f t="shared" si="9"/>
        <v>150</v>
      </c>
      <c r="CF6" s="35">
        <f t="shared" si="9"/>
        <v>150</v>
      </c>
      <c r="CG6" s="35" t="str">
        <f t="shared" si="9"/>
        <v>-</v>
      </c>
      <c r="CH6" s="35" t="str">
        <f t="shared" si="9"/>
        <v>-</v>
      </c>
      <c r="CI6" s="35">
        <f t="shared" si="9"/>
        <v>190.99</v>
      </c>
      <c r="CJ6" s="35">
        <f t="shared" si="9"/>
        <v>187.55</v>
      </c>
      <c r="CK6" s="35">
        <f t="shared" si="9"/>
        <v>186.3</v>
      </c>
      <c r="CL6" s="34" t="str">
        <f>IF(CL7="","",IF(CL7="-","【-】","【"&amp;SUBSTITUTE(TEXT(CL7,"#,##0.00"),"-","△")&amp;"】"))</f>
        <v>【134.52】</v>
      </c>
      <c r="CM6" s="35" t="str">
        <f>IF(CM7="",NA(),CM7)</f>
        <v>-</v>
      </c>
      <c r="CN6" s="35" t="str">
        <f t="shared" ref="CN6:CV6" si="10">IF(CN7="",NA(),CN7)</f>
        <v>-</v>
      </c>
      <c r="CO6" s="35">
        <f t="shared" si="10"/>
        <v>67.599999999999994</v>
      </c>
      <c r="CP6" s="35">
        <f t="shared" si="10"/>
        <v>68.86</v>
      </c>
      <c r="CQ6" s="35">
        <f t="shared" si="10"/>
        <v>72.349999999999994</v>
      </c>
      <c r="CR6" s="35" t="str">
        <f t="shared" si="10"/>
        <v>-</v>
      </c>
      <c r="CS6" s="35" t="str">
        <f t="shared" si="10"/>
        <v>-</v>
      </c>
      <c r="CT6" s="35">
        <f t="shared" si="10"/>
        <v>52.58</v>
      </c>
      <c r="CU6" s="35">
        <f t="shared" si="10"/>
        <v>50.94</v>
      </c>
      <c r="CV6" s="35">
        <f t="shared" si="10"/>
        <v>50.53</v>
      </c>
      <c r="CW6" s="34" t="str">
        <f>IF(CW7="","",IF(CW7="-","【-】","【"&amp;SUBSTITUTE(TEXT(CW7,"#,##0.00"),"-","△")&amp;"】"))</f>
        <v>【59.57】</v>
      </c>
      <c r="CX6" s="35" t="str">
        <f>IF(CX7="",NA(),CX7)</f>
        <v>-</v>
      </c>
      <c r="CY6" s="35" t="str">
        <f t="shared" ref="CY6:DG6" si="11">IF(CY7="",NA(),CY7)</f>
        <v>-</v>
      </c>
      <c r="CZ6" s="35">
        <f t="shared" si="11"/>
        <v>82.39</v>
      </c>
      <c r="DA6" s="35">
        <f t="shared" si="11"/>
        <v>84.42</v>
      </c>
      <c r="DB6" s="35">
        <f t="shared" si="11"/>
        <v>84.99</v>
      </c>
      <c r="DC6" s="35" t="str">
        <f t="shared" si="11"/>
        <v>-</v>
      </c>
      <c r="DD6" s="35" t="str">
        <f t="shared" si="11"/>
        <v>-</v>
      </c>
      <c r="DE6" s="35">
        <f t="shared" si="11"/>
        <v>83.02</v>
      </c>
      <c r="DF6" s="35">
        <f t="shared" si="11"/>
        <v>82.55</v>
      </c>
      <c r="DG6" s="35">
        <f t="shared" si="11"/>
        <v>82.08</v>
      </c>
      <c r="DH6" s="34" t="str">
        <f>IF(DH7="","",IF(DH7="-","【-】","【"&amp;SUBSTITUTE(TEXT(DH7,"#,##0.00"),"-","△")&amp;"】"))</f>
        <v>【95.57】</v>
      </c>
      <c r="DI6" s="35" t="str">
        <f>IF(DI7="",NA(),DI7)</f>
        <v>-</v>
      </c>
      <c r="DJ6" s="35" t="str">
        <f t="shared" ref="DJ6:DR6" si="12">IF(DJ7="",NA(),DJ7)</f>
        <v>-</v>
      </c>
      <c r="DK6" s="35">
        <f t="shared" si="12"/>
        <v>3.05</v>
      </c>
      <c r="DL6" s="35">
        <f t="shared" si="12"/>
        <v>6.07</v>
      </c>
      <c r="DM6" s="35">
        <f t="shared" si="12"/>
        <v>8.66</v>
      </c>
      <c r="DN6" s="35" t="str">
        <f t="shared" si="12"/>
        <v>-</v>
      </c>
      <c r="DO6" s="35" t="str">
        <f t="shared" si="12"/>
        <v>-</v>
      </c>
      <c r="DP6" s="35">
        <f t="shared" si="12"/>
        <v>15.95</v>
      </c>
      <c r="DQ6" s="35">
        <f t="shared" si="12"/>
        <v>15.85</v>
      </c>
      <c r="DR6" s="35">
        <f t="shared" si="12"/>
        <v>12.7</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0.15</v>
      </c>
      <c r="EN6" s="35">
        <f t="shared" si="14"/>
        <v>1.65</v>
      </c>
      <c r="EO6" s="34" t="str">
        <f>IF(EO7="","",IF(EO7="-","【-】","【"&amp;SUBSTITUTE(TEXT(EO7,"#,##0.00"),"-","△")&amp;"】"))</f>
        <v>【0.30】</v>
      </c>
    </row>
    <row r="7" spans="1:148" s="36" customFormat="1" x14ac:dyDescent="0.15">
      <c r="A7" s="28"/>
      <c r="B7" s="37">
        <v>2020</v>
      </c>
      <c r="C7" s="37">
        <v>93866</v>
      </c>
      <c r="D7" s="37">
        <v>46</v>
      </c>
      <c r="E7" s="37">
        <v>17</v>
      </c>
      <c r="F7" s="37">
        <v>1</v>
      </c>
      <c r="G7" s="37">
        <v>0</v>
      </c>
      <c r="H7" s="37" t="s">
        <v>96</v>
      </c>
      <c r="I7" s="37" t="s">
        <v>97</v>
      </c>
      <c r="J7" s="37" t="s">
        <v>98</v>
      </c>
      <c r="K7" s="37" t="s">
        <v>99</v>
      </c>
      <c r="L7" s="37" t="s">
        <v>100</v>
      </c>
      <c r="M7" s="37" t="s">
        <v>101</v>
      </c>
      <c r="N7" s="38" t="s">
        <v>102</v>
      </c>
      <c r="O7" s="38">
        <v>63.84</v>
      </c>
      <c r="P7" s="38">
        <v>58.48</v>
      </c>
      <c r="Q7" s="38">
        <v>95.32</v>
      </c>
      <c r="R7" s="38">
        <v>2310</v>
      </c>
      <c r="S7" s="38">
        <v>29424</v>
      </c>
      <c r="T7" s="38">
        <v>70.87</v>
      </c>
      <c r="U7" s="38">
        <v>415.18</v>
      </c>
      <c r="V7" s="38">
        <v>17178</v>
      </c>
      <c r="W7" s="38">
        <v>4.0199999999999996</v>
      </c>
      <c r="X7" s="38">
        <v>4273.13</v>
      </c>
      <c r="Y7" s="38" t="s">
        <v>102</v>
      </c>
      <c r="Z7" s="38" t="s">
        <v>102</v>
      </c>
      <c r="AA7" s="38">
        <v>104.34</v>
      </c>
      <c r="AB7" s="38">
        <v>106.04</v>
      </c>
      <c r="AC7" s="38">
        <v>104.94</v>
      </c>
      <c r="AD7" s="38" t="s">
        <v>102</v>
      </c>
      <c r="AE7" s="38" t="s">
        <v>102</v>
      </c>
      <c r="AF7" s="38">
        <v>104.14</v>
      </c>
      <c r="AG7" s="38">
        <v>106.57</v>
      </c>
      <c r="AH7" s="38">
        <v>107.21</v>
      </c>
      <c r="AI7" s="38">
        <v>106.67</v>
      </c>
      <c r="AJ7" s="38" t="s">
        <v>102</v>
      </c>
      <c r="AK7" s="38" t="s">
        <v>102</v>
      </c>
      <c r="AL7" s="38">
        <v>0</v>
      </c>
      <c r="AM7" s="38">
        <v>0</v>
      </c>
      <c r="AN7" s="38">
        <v>0</v>
      </c>
      <c r="AO7" s="38" t="s">
        <v>102</v>
      </c>
      <c r="AP7" s="38" t="s">
        <v>102</v>
      </c>
      <c r="AQ7" s="38">
        <v>73.180000000000007</v>
      </c>
      <c r="AR7" s="38">
        <v>53.44</v>
      </c>
      <c r="AS7" s="38">
        <v>43.71</v>
      </c>
      <c r="AT7" s="38">
        <v>3.64</v>
      </c>
      <c r="AU7" s="38" t="s">
        <v>102</v>
      </c>
      <c r="AV7" s="38" t="s">
        <v>102</v>
      </c>
      <c r="AW7" s="38">
        <v>59.92</v>
      </c>
      <c r="AX7" s="38">
        <v>59.87</v>
      </c>
      <c r="AY7" s="38">
        <v>61.22</v>
      </c>
      <c r="AZ7" s="38" t="s">
        <v>102</v>
      </c>
      <c r="BA7" s="38" t="s">
        <v>102</v>
      </c>
      <c r="BB7" s="38">
        <v>52.32</v>
      </c>
      <c r="BC7" s="38">
        <v>47.03</v>
      </c>
      <c r="BD7" s="38">
        <v>40.67</v>
      </c>
      <c r="BE7" s="38">
        <v>67.52</v>
      </c>
      <c r="BF7" s="38" t="s">
        <v>102</v>
      </c>
      <c r="BG7" s="38" t="s">
        <v>102</v>
      </c>
      <c r="BH7" s="38">
        <v>2620.52</v>
      </c>
      <c r="BI7" s="38">
        <v>2457.34</v>
      </c>
      <c r="BJ7" s="38">
        <v>2268.0700000000002</v>
      </c>
      <c r="BK7" s="38" t="s">
        <v>102</v>
      </c>
      <c r="BL7" s="38" t="s">
        <v>102</v>
      </c>
      <c r="BM7" s="38">
        <v>958.81</v>
      </c>
      <c r="BN7" s="38">
        <v>1001.3</v>
      </c>
      <c r="BO7" s="38">
        <v>1050.51</v>
      </c>
      <c r="BP7" s="38">
        <v>705.21</v>
      </c>
      <c r="BQ7" s="38" t="s">
        <v>102</v>
      </c>
      <c r="BR7" s="38" t="s">
        <v>102</v>
      </c>
      <c r="BS7" s="38">
        <v>79.930000000000007</v>
      </c>
      <c r="BT7" s="38">
        <v>81.02</v>
      </c>
      <c r="BU7" s="38">
        <v>80.19</v>
      </c>
      <c r="BV7" s="38" t="s">
        <v>102</v>
      </c>
      <c r="BW7" s="38" t="s">
        <v>102</v>
      </c>
      <c r="BX7" s="38">
        <v>82.88</v>
      </c>
      <c r="BY7" s="38">
        <v>81.88</v>
      </c>
      <c r="BZ7" s="38">
        <v>82.65</v>
      </c>
      <c r="CA7" s="38">
        <v>98.96</v>
      </c>
      <c r="CB7" s="38" t="s">
        <v>102</v>
      </c>
      <c r="CC7" s="38" t="s">
        <v>102</v>
      </c>
      <c r="CD7" s="38">
        <v>151.59</v>
      </c>
      <c r="CE7" s="38">
        <v>150</v>
      </c>
      <c r="CF7" s="38">
        <v>150</v>
      </c>
      <c r="CG7" s="38" t="s">
        <v>102</v>
      </c>
      <c r="CH7" s="38" t="s">
        <v>102</v>
      </c>
      <c r="CI7" s="38">
        <v>190.99</v>
      </c>
      <c r="CJ7" s="38">
        <v>187.55</v>
      </c>
      <c r="CK7" s="38">
        <v>186.3</v>
      </c>
      <c r="CL7" s="38">
        <v>134.52000000000001</v>
      </c>
      <c r="CM7" s="38" t="s">
        <v>102</v>
      </c>
      <c r="CN7" s="38" t="s">
        <v>102</v>
      </c>
      <c r="CO7" s="38">
        <v>67.599999999999994</v>
      </c>
      <c r="CP7" s="38">
        <v>68.86</v>
      </c>
      <c r="CQ7" s="38">
        <v>72.349999999999994</v>
      </c>
      <c r="CR7" s="38" t="s">
        <v>102</v>
      </c>
      <c r="CS7" s="38" t="s">
        <v>102</v>
      </c>
      <c r="CT7" s="38">
        <v>52.58</v>
      </c>
      <c r="CU7" s="38">
        <v>50.94</v>
      </c>
      <c r="CV7" s="38">
        <v>50.53</v>
      </c>
      <c r="CW7" s="38">
        <v>59.57</v>
      </c>
      <c r="CX7" s="38" t="s">
        <v>102</v>
      </c>
      <c r="CY7" s="38" t="s">
        <v>102</v>
      </c>
      <c r="CZ7" s="38">
        <v>82.39</v>
      </c>
      <c r="DA7" s="38">
        <v>84.42</v>
      </c>
      <c r="DB7" s="38">
        <v>84.99</v>
      </c>
      <c r="DC7" s="38" t="s">
        <v>102</v>
      </c>
      <c r="DD7" s="38" t="s">
        <v>102</v>
      </c>
      <c r="DE7" s="38">
        <v>83.02</v>
      </c>
      <c r="DF7" s="38">
        <v>82.55</v>
      </c>
      <c r="DG7" s="38">
        <v>82.08</v>
      </c>
      <c r="DH7" s="38">
        <v>95.57</v>
      </c>
      <c r="DI7" s="38" t="s">
        <v>102</v>
      </c>
      <c r="DJ7" s="38" t="s">
        <v>102</v>
      </c>
      <c r="DK7" s="38">
        <v>3.05</v>
      </c>
      <c r="DL7" s="38">
        <v>6.07</v>
      </c>
      <c r="DM7" s="38">
        <v>8.66</v>
      </c>
      <c r="DN7" s="38" t="s">
        <v>102</v>
      </c>
      <c r="DO7" s="38" t="s">
        <v>102</v>
      </c>
      <c r="DP7" s="38">
        <v>15.95</v>
      </c>
      <c r="DQ7" s="38">
        <v>15.85</v>
      </c>
      <c r="DR7" s="38">
        <v>12.7</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v>
      </c>
      <c r="EH7" s="38">
        <v>0</v>
      </c>
      <c r="EI7" s="38">
        <v>0</v>
      </c>
      <c r="EJ7" s="38" t="s">
        <v>102</v>
      </c>
      <c r="EK7" s="38" t="s">
        <v>102</v>
      </c>
      <c r="EL7" s="38">
        <v>0.13</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2022-01-12T23:44:02Z</cp:lastPrinted>
  <dcterms:created xsi:type="dcterms:W3CDTF">2021-12-03T07:09:01Z</dcterms:created>
  <dcterms:modified xsi:type="dcterms:W3CDTF">2022-02-23T03:33:26Z</dcterms:modified>
  <cp:category/>
</cp:coreProperties>
</file>