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1上水道\"/>
    </mc:Choice>
  </mc:AlternateContent>
  <workbookProtection workbookAlgorithmName="SHA-512" workbookHashValue="TjqgyH1EX7GJd0Tz1DuUGBhWjGZeXW/IbqQSzlINBDsQGRcnrUfHeRyJUWZ3thfdo8gVdnr3wwRb7HTTBhoojg==" workbookSaltValue="Q+W19wrHvC7ksjAfySmy8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<sst xmlns="http://schemas.openxmlformats.org/spreadsheetml/2006/main" count="228" uniqueCount="114">
  <si>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</si>
  <si>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</si>
  <si>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</si>
  <si>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</si>
  <si>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</si>
  <si>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</si>
  <si>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</si>
  <si>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</si>
  <si>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</si>
  <si>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</si>
  <si>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</si>
  <si>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</si>
  <si>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</si>
  <si>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</si>
  <si>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</si>
  <si>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</si>
  <si>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</si>
  <si>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</si>
  <si>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</si>
  <si>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</si>
  <si>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</si>
  <si>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</si>
  <si>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</si>
  <si>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</si>
  <si>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</si>
  <si>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</si>
  <si>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</si>
  <si>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</si>
  <si>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</si>
  <si>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</si>
  <si>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</si>
  <si>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</si>
  <si>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</si>
  <si>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</si>
  <si>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</si>
  <si>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</si>
  <si>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</si>
  <si>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</si>
  <si>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</si>
  <si>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</si>
  <si>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</si>
  <si>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</si>
  <si>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</si>
  <si>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</si>
  <si>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</si>
  <si>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</si>
  <si>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</si>
  <si>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</si>
  <si>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</si>
  <si>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</si>
  <si>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</si>
  <si>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</si>
  <si>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</si>
  <si>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</si>
  <si>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</si>
  <si>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</si>
  <si>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</si>
  <si>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</si>
  <si>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</si>
  <si>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</si>
  <si>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</si>
  <si>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</si>
  <si>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</si>
  <si>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</si>
  <si>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</si>
  <si>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</si>
  <si>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</si>
  <si>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</si>
  <si>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</si>
  <si>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</si>
  <si>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</si>
  <si>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</si>
  <si>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</si>
  <si>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</si>
  <si>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</si>
  <si>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</si>
  <si>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</si>
  <si>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</si>
  <si>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</si>
  <si>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</si>
  <si>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</si>
  <si>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</si>
  <si>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</si>
  <si>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</si>
  <si>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</si>
  <si>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</si>
  <si>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</si>
  <si>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</si>
  <si>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</si>
  <si>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</si>
  <si>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</si>
  <si>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</si>
  <si>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</si>
  <si>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</si>
  <si>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</si>
  <si>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</si>
  <si>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</si>
  <si>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</si>
  <si>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</si>
  <si>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</si>
  <si>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</si>
  <si>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</si>
  <si>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</si>
  <si>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</si>
  <si>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</si>
  <si>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</si>
  <si>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</si>
  <si>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</si>
  <si>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</si>
  <si>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</si>
  <si>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</si>
  <si>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老朽化した石綿セメント管（老朽化したときの強度が著しく低くなるため、地震や水圧などの衝撃により破損や割れを生じる場合がある管）を耐震性のある水道管へ更新する工事を計画的に行ってきたこともあり、耐用年数を経過した管路は少なく、健全な状態であるといえます。</t>
    <phoneticPr fontId="4"/>
  </si>
  <si>
    <t>経営比較分析表の結果を見ると、当町の経営状況は良好であるといえますが、今後は、少子高齢化による人口減小、節水意識の高揚等により、水道料金収入が減少していくことが見込まれます。
　その一方で、水道施設・管路の防災対策、老朽化による更新事業等により設備投資の費用増加が見込まれます。
　今後、令和２年度に策定した水道ビジョンに基づき、計画的に水道施設・管路を更新し、安全・強靭で持続可能な水道事業を目指します。</t>
    <phoneticPr fontId="4"/>
  </si>
  <si>
    <t>新型コロナウイルス対策として水道料金減免を実施したことにより、「⑤料金回収率」は減少していますが、経営の健全性を判断する指標である、「①経常収支比率」、「③流動比率」は、各指標ともおおむね良好な値を示しているといえます。
　しかしながら、施設の利用状況や適性規模を判断する指標である「⑦施設利用率」は、47.79％と低い水準となっています。
　今後も健全経営を維持していくためには、施設更新時に適切な規模に見直し、「⑦施設利用率」を改善していき、効率性を高める必要があります。</t>
    <rPh sb="0" eb="2">
      <t>シンガタ</t>
    </rPh>
    <rPh sb="9" eb="11">
      <t>タイサク</t>
    </rPh>
    <rPh sb="14" eb="18">
      <t>スイドウリョウキン</t>
    </rPh>
    <rPh sb="18" eb="20">
      <t>ゲンメン</t>
    </rPh>
    <rPh sb="21" eb="23">
      <t>ジッシ</t>
    </rPh>
    <rPh sb="40" eb="4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</si>
</sst>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0.08</c:v>
                </c:pt>
                <c:pt idx="1">
                  <c:v>0.35</c:v>
                </c:pt>
                <c:pt idx="2">
                  <c:v>0.18</c:v>
                </c:pt>
                <c:pt idx="3" formatCode="#,##0.00;&quot;△&quot;#,##0.00">
                  <c:v>0</c:v>
                </c:pt>
                <c:pt idx="4">
                  <c:v>0.05</c:v>
                </c:pt>
              </c:numCache>
            </c:numRef>
          </c:val>
          <c:extLst>
            <c:ext xmlns:c16="http://schemas.microsoft.com/office/drawing/2014/chart" uri="{C3380CC4-5D6E-409C-BE32-E72D297353CC}">
              <c16:uniqueId val="{00000000-B5D6-478B-806C-0924C259449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B5D6-478B-806C-0924C259449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45.27</c:v>
                </c:pt>
                <c:pt idx="1">
                  <c:v>46</c:v>
                </c:pt>
                <c:pt idx="2">
                  <c:v>46.89</c:v>
                </c:pt>
                <c:pt idx="3">
                  <c:v>46.76</c:v>
                </c:pt>
                <c:pt idx="4">
                  <c:v>47.79</c:v>
                </c:pt>
              </c:numCache>
            </c:numRef>
          </c:val>
          <c:extLst>
            <c:ext xmlns:c16="http://schemas.microsoft.com/office/drawing/2014/chart" uri="{C3380CC4-5D6E-409C-BE32-E72D297353CC}">
              <c16:uniqueId val="{00000000-774E-46C8-9884-86E3DEFFF2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774E-46C8-9884-86E3DEFFF2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88.88</c:v>
                </c:pt>
                <c:pt idx="1">
                  <c:v>89.17</c:v>
                </c:pt>
                <c:pt idx="2">
                  <c:v>87.79</c:v>
                </c:pt>
                <c:pt idx="3">
                  <c:v>87.16</c:v>
                </c:pt>
                <c:pt idx="4">
                  <c:v>88.25</c:v>
                </c:pt>
              </c:numCache>
            </c:numRef>
          </c:val>
          <c:extLst>
            <c:ext xmlns:c16="http://schemas.microsoft.com/office/drawing/2014/chart" uri="{C3380CC4-5D6E-409C-BE32-E72D297353CC}">
              <c16:uniqueId val="{00000000-D20F-47A7-99DC-5C89125638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D20F-47A7-99DC-5C89125638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113.3</c:v>
                </c:pt>
                <c:pt idx="1">
                  <c:v>113.33</c:v>
                </c:pt>
                <c:pt idx="2">
                  <c:v>114.75</c:v>
                </c:pt>
                <c:pt idx="3">
                  <c:v>103.67</c:v>
                </c:pt>
                <c:pt idx="4">
                  <c:v>111.55</c:v>
                </c:pt>
              </c:numCache>
            </c:numRef>
          </c:val>
          <c:extLst>
            <c:ext xmlns:c16="http://schemas.microsoft.com/office/drawing/2014/chart" uri="{C3380CC4-5D6E-409C-BE32-E72D297353CC}">
              <c16:uniqueId val="{00000000-1E23-4829-AFB8-BAC6245F04B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1E23-4829-AFB8-BAC6245F04B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41.39</c:v>
                </c:pt>
                <c:pt idx="1">
                  <c:v>42.1</c:v>
                </c:pt>
                <c:pt idx="2">
                  <c:v>43.46</c:v>
                </c:pt>
                <c:pt idx="3">
                  <c:v>44.87</c:v>
                </c:pt>
                <c:pt idx="4">
                  <c:v>46.6</c:v>
                </c:pt>
              </c:numCache>
            </c:numRef>
          </c:val>
          <c:extLst>
            <c:ext xmlns:c16="http://schemas.microsoft.com/office/drawing/2014/chart" uri="{C3380CC4-5D6E-409C-BE32-E72D297353CC}">
              <c16:uniqueId val="{00000000-F47D-4475-AE48-54429DF4166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F47D-4475-AE48-54429DF4166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1.36</c:v>
                </c:pt>
                <c:pt idx="1">
                  <c:v>0.24</c:v>
                </c:pt>
                <c:pt idx="2">
                  <c:v>0.25</c:v>
                </c:pt>
                <c:pt idx="3">
                  <c:v>0.25</c:v>
                </c:pt>
                <c:pt idx="4">
                  <c:v>0.2</c:v>
                </c:pt>
              </c:numCache>
            </c:numRef>
          </c:val>
          <c:extLst>
            <c:ext xmlns:c16="http://schemas.microsoft.com/office/drawing/2014/chart" uri="{C3380CC4-5D6E-409C-BE32-E72D297353CC}">
              <c16:uniqueId val="{00000000-1848-4976-8643-1880778EC73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1848-4976-8643-1880778EC73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74-4EB5-9F6C-D4365C64B9F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4474-4EB5-9F6C-D4365C64B9F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562.35</c:v>
                </c:pt>
                <c:pt idx="1">
                  <c:v>405.28</c:v>
                </c:pt>
                <c:pt idx="2">
                  <c:v>668.3</c:v>
                </c:pt>
                <c:pt idx="3">
                  <c:v>709.27</c:v>
                </c:pt>
                <c:pt idx="4">
                  <c:v>806.59</c:v>
                </c:pt>
              </c:numCache>
            </c:numRef>
          </c:val>
          <c:extLst>
            <c:ext xmlns:c16="http://schemas.microsoft.com/office/drawing/2014/chart" uri="{C3380CC4-5D6E-409C-BE32-E72D297353CC}">
              <c16:uniqueId val="{00000000-F990-4038-8190-B1825D033E8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F990-4038-8190-B1825D033E8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249.31</c:v>
                </c:pt>
                <c:pt idx="1">
                  <c:v>222.5</c:v>
                </c:pt>
                <c:pt idx="2">
                  <c:v>198.88</c:v>
                </c:pt>
                <c:pt idx="3">
                  <c:v>176.63</c:v>
                </c:pt>
                <c:pt idx="4">
                  <c:v>178.85</c:v>
                </c:pt>
              </c:numCache>
            </c:numRef>
          </c:val>
          <c:extLst>
            <c:ext xmlns:c16="http://schemas.microsoft.com/office/drawing/2014/chart" uri="{C3380CC4-5D6E-409C-BE32-E72D297353CC}">
              <c16:uniqueId val="{00000000-B367-470D-BFCA-7C6384E3ABD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B367-470D-BFCA-7C6384E3ABD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106.19</c:v>
                </c:pt>
                <c:pt idx="1">
                  <c:v>107.08</c:v>
                </c:pt>
                <c:pt idx="2">
                  <c:v>102.88</c:v>
                </c:pt>
                <c:pt idx="3">
                  <c:v>98.07</c:v>
                </c:pt>
                <c:pt idx="4">
                  <c:v>94.05</c:v>
                </c:pt>
              </c:numCache>
            </c:numRef>
          </c:val>
          <c:extLst>
            <c:ext xmlns:c16="http://schemas.microsoft.com/office/drawing/2014/chart" uri="{C3380CC4-5D6E-409C-BE32-E72D297353CC}">
              <c16:uniqueId val="{00000000-1E1A-413D-B21E-208FB14BFDB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1E1A-413D-B21E-208FB14BFDB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183.89</c:v>
                </c:pt>
                <c:pt idx="1">
                  <c:v>181.99</c:v>
                </c:pt>
                <c:pt idx="2">
                  <c:v>189.23</c:v>
                </c:pt>
                <c:pt idx="3">
                  <c:v>199.15</c:v>
                </c:pt>
                <c:pt idx="4">
                  <c:v>172.14</c:v>
                </c:pt>
              </c:numCache>
            </c:numRef>
          </c:val>
          <c:extLst>
            <c:ext xmlns:c16="http://schemas.microsoft.com/office/drawing/2014/chart" uri="{C3380CC4-5D6E-409C-BE32-E72D297353CC}">
              <c16:uniqueId val="{00000000-05D9-4C60-9EEF-3E013739E9D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05D9-4C60-9EEF-3E013739E9D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栃木県　高根沢町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29424</v>
      </c>
      <c r="AM8" s="71"/>
      <c r="AN8" s="71"/>
      <c r="AO8" s="71"/>
      <c r="AP8" s="71"/>
      <c r="AQ8" s="71"/>
      <c r="AR8" s="71"/>
      <c r="AS8" s="71"/>
      <c r="AT8" s="67">
        <f>データ!$S$6</f>
        <v>70.87</v>
      </c>
      <c r="AU8" s="68"/>
      <c r="AV8" s="68"/>
      <c r="AW8" s="68"/>
      <c r="AX8" s="68"/>
      <c r="AY8" s="68"/>
      <c r="AZ8" s="68"/>
      <c r="BA8" s="68"/>
      <c r="BB8" s="70">
        <f>データ!$T$6</f>
        <v>415.18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90.29</v>
      </c>
      <c r="J10" s="68"/>
      <c r="K10" s="68"/>
      <c r="L10" s="68"/>
      <c r="M10" s="68"/>
      <c r="N10" s="68"/>
      <c r="O10" s="69"/>
      <c r="P10" s="70">
        <f>データ!$P$6</f>
        <v>99</v>
      </c>
      <c r="Q10" s="70"/>
      <c r="R10" s="70"/>
      <c r="S10" s="70"/>
      <c r="T10" s="70"/>
      <c r="U10" s="70"/>
      <c r="V10" s="70"/>
      <c r="W10" s="71">
        <f>データ!$Q$6</f>
        <v>3575</v>
      </c>
      <c r="X10" s="71"/>
      <c r="Y10" s="71"/>
      <c r="Z10" s="71"/>
      <c r="AA10" s="71"/>
      <c r="AB10" s="71"/>
      <c r="AC10" s="71"/>
      <c r="AD10" s="2"/>
      <c r="AE10" s="2"/>
      <c r="AF10" s="2"/>
      <c r="AG10" s="2"/>
      <c r="AH10" s="4"/>
      <c r="AI10" s="4"/>
      <c r="AJ10" s="4"/>
      <c r="AK10" s="4"/>
      <c r="AL10" s="71">
        <f>データ!$U$6</f>
        <v>29081</v>
      </c>
      <c r="AM10" s="71"/>
      <c r="AN10" s="71"/>
      <c r="AO10" s="71"/>
      <c r="AP10" s="71"/>
      <c r="AQ10" s="71"/>
      <c r="AR10" s="71"/>
      <c r="AS10" s="71"/>
      <c r="AT10" s="67">
        <f>データ!$V$6</f>
        <v>70.87</v>
      </c>
      <c r="AU10" s="68"/>
      <c r="AV10" s="68"/>
      <c r="AW10" s="68"/>
      <c r="AX10" s="68"/>
      <c r="AY10" s="68"/>
      <c r="AZ10" s="68"/>
      <c r="BA10" s="68"/>
      <c r="BB10" s="70">
        <f>データ!$W$6</f>
        <v>410.34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LJ0VdCu7Dcm+ljjYLLG9c56d7PqqTJbTmwP0UaUaTNOuWGD2FDu2+w2EHlTYtTq4egkAw1ZXKfrAtImwESgiw==" saltValue="YnIzB6mPspEI72GrRpvKY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93866</v>
      </c>
      <c r="D6" s="34">
        <f t="shared" si="3"/>
        <v>46</v>
      </c>
      <c r="E6" s="34">
        <f t="shared" si="3"/>
        <v>1</v>
      </c>
      <c r="F6" s="34">
        <f t="shared" si="3"/>
        <v>0</v>
      </c>
      <c r="G6" s="34">
        <f t="shared" si="3"/>
        <v>1</v>
      </c>
      <c r="H6" s="34" t="str">
        <f t="shared" si="3"/>
        <v>栃木県　高根沢町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90.29</v>
      </c>
      <c r="P6" s="35">
        <f t="shared" si="3"/>
        <v>99</v>
      </c>
      <c r="Q6" s="35">
        <f t="shared" si="3"/>
        <v>3575</v>
      </c>
      <c r="R6" s="35">
        <f t="shared" si="3"/>
        <v>29424</v>
      </c>
      <c r="S6" s="35">
        <f t="shared" si="3"/>
        <v>70.87</v>
      </c>
      <c r="T6" s="35">
        <f t="shared" si="3"/>
        <v>415.18</v>
      </c>
      <c r="U6" s="35">
        <f t="shared" si="3"/>
        <v>29081</v>
      </c>
      <c r="V6" s="35">
        <f t="shared" si="3"/>
        <v>70.87</v>
      </c>
      <c r="W6" s="35">
        <f t="shared" si="3"/>
        <v>410.34</v>
      </c>
      <c r="X6" s="36">
        <f>IF(X7="",NA(),X7)</f>
        <v>113.3</v>
      </c>
      <c r="Y6" s="36">
        <f t="shared" ref="Y6:AG6" si="4">IF(Y7="",NA(),Y7)</f>
        <v>113.33</v>
      </c>
      <c r="Z6" s="36">
        <f t="shared" si="4"/>
        <v>114.75</v>
      </c>
      <c r="AA6" s="36">
        <f t="shared" si="4"/>
        <v>103.67</v>
      </c>
      <c r="AB6" s="36">
        <f t="shared" si="4"/>
        <v>111.55</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562.35</v>
      </c>
      <c r="AU6" s="36">
        <f t="shared" ref="AU6:BC6" si="6">IF(AU7="",NA(),AU7)</f>
        <v>405.28</v>
      </c>
      <c r="AV6" s="36">
        <f t="shared" si="6"/>
        <v>668.3</v>
      </c>
      <c r="AW6" s="36">
        <f t="shared" si="6"/>
        <v>709.27</v>
      </c>
      <c r="AX6" s="36">
        <f t="shared" si="6"/>
        <v>806.59</v>
      </c>
      <c r="AY6" s="36">
        <f t="shared" si="6"/>
        <v>384.34</v>
      </c>
      <c r="AZ6" s="36">
        <f t="shared" si="6"/>
        <v>359.47</v>
      </c>
      <c r="BA6" s="36">
        <f t="shared" si="6"/>
        <v>369.69</v>
      </c>
      <c r="BB6" s="36">
        <f t="shared" si="6"/>
        <v>379.08</v>
      </c>
      <c r="BC6" s="36">
        <f t="shared" si="6"/>
        <v>367.55</v>
      </c>
      <c r="BD6" s="35" t="str">
        <f>IF(BD7="","",IF(BD7="-","【-】","【"&amp;SUBSTITUTE(TEXT(BD7,"#,##0.00"),"-","△")&amp;"】"))</f>
        <v>【260.31】</v>
      </c>
      <c r="BE6" s="36">
        <f>IF(BE7="",NA(),BE7)</f>
        <v>249.31</v>
      </c>
      <c r="BF6" s="36">
        <f t="shared" ref="BF6:BN6" si="7">IF(BF7="",NA(),BF7)</f>
        <v>222.5</v>
      </c>
      <c r="BG6" s="36">
        <f t="shared" si="7"/>
        <v>198.88</v>
      </c>
      <c r="BH6" s="36">
        <f t="shared" si="7"/>
        <v>176.63</v>
      </c>
      <c r="BI6" s="36">
        <f t="shared" si="7"/>
        <v>178.85</v>
      </c>
      <c r="BJ6" s="36">
        <f t="shared" si="7"/>
        <v>380.58</v>
      </c>
      <c r="BK6" s="36">
        <f t="shared" si="7"/>
        <v>401.79</v>
      </c>
      <c r="BL6" s="36">
        <f t="shared" si="7"/>
        <v>402.99</v>
      </c>
      <c r="BM6" s="36">
        <f t="shared" si="7"/>
        <v>398.98</v>
      </c>
      <c r="BN6" s="36">
        <f t="shared" si="7"/>
        <v>418.68</v>
      </c>
      <c r="BO6" s="35" t="str">
        <f>IF(BO7="","",IF(BO7="-","【-】","【"&amp;SUBSTITUTE(TEXT(BO7,"#,##0.00"),"-","△")&amp;"】"))</f>
        <v>【275.67】</v>
      </c>
      <c r="BP6" s="36">
        <f>IF(BP7="",NA(),BP7)</f>
        <v>106.19</v>
      </c>
      <c r="BQ6" s="36">
        <f t="shared" ref="BQ6:BY6" si="8">IF(BQ7="",NA(),BQ7)</f>
        <v>107.08</v>
      </c>
      <c r="BR6" s="36">
        <f t="shared" si="8"/>
        <v>102.88</v>
      </c>
      <c r="BS6" s="36">
        <f t="shared" si="8"/>
        <v>98.07</v>
      </c>
      <c r="BT6" s="36">
        <f t="shared" si="8"/>
        <v>94.05</v>
      </c>
      <c r="BU6" s="36">
        <f t="shared" si="8"/>
        <v>102.38</v>
      </c>
      <c r="BV6" s="36">
        <f t="shared" si="8"/>
        <v>100.12</v>
      </c>
      <c r="BW6" s="36">
        <f t="shared" si="8"/>
        <v>98.66</v>
      </c>
      <c r="BX6" s="36">
        <f t="shared" si="8"/>
        <v>98.64</v>
      </c>
      <c r="BY6" s="36">
        <f t="shared" si="8"/>
        <v>94.78</v>
      </c>
      <c r="BZ6" s="35" t="str">
        <f>IF(BZ7="","",IF(BZ7="-","【-】","【"&amp;SUBSTITUTE(TEXT(BZ7,"#,##0.00"),"-","△")&amp;"】"))</f>
        <v>【100.05】</v>
      </c>
      <c r="CA6" s="36">
        <f>IF(CA7="",NA(),CA7)</f>
        <v>183.89</v>
      </c>
      <c r="CB6" s="36">
        <f t="shared" ref="CB6:CJ6" si="9">IF(CB7="",NA(),CB7)</f>
        <v>181.99</v>
      </c>
      <c r="CC6" s="36">
        <f t="shared" si="9"/>
        <v>189.23</v>
      </c>
      <c r="CD6" s="36">
        <f t="shared" si="9"/>
        <v>199.15</v>
      </c>
      <c r="CE6" s="36">
        <f t="shared" si="9"/>
        <v>172.14</v>
      </c>
      <c r="CF6" s="36">
        <f t="shared" si="9"/>
        <v>168.67</v>
      </c>
      <c r="CG6" s="36">
        <f t="shared" si="9"/>
        <v>174.97</v>
      </c>
      <c r="CH6" s="36">
        <f t="shared" si="9"/>
        <v>178.59</v>
      </c>
      <c r="CI6" s="36">
        <f t="shared" si="9"/>
        <v>178.92</v>
      </c>
      <c r="CJ6" s="36">
        <f t="shared" si="9"/>
        <v>181.3</v>
      </c>
      <c r="CK6" s="35" t="str">
        <f>IF(CK7="","",IF(CK7="-","【-】","【"&amp;SUBSTITUTE(TEXT(CK7,"#,##0.00"),"-","△")&amp;"】"))</f>
        <v>【166.40】</v>
      </c>
      <c r="CL6" s="36">
        <f>IF(CL7="",NA(),CL7)</f>
        <v>45.27</v>
      </c>
      <c r="CM6" s="36">
        <f t="shared" ref="CM6:CU6" si="10">IF(CM7="",NA(),CM7)</f>
        <v>46</v>
      </c>
      <c r="CN6" s="36">
        <f t="shared" si="10"/>
        <v>46.89</v>
      </c>
      <c r="CO6" s="36">
        <f t="shared" si="10"/>
        <v>46.76</v>
      </c>
      <c r="CP6" s="36">
        <f t="shared" si="10"/>
        <v>47.79</v>
      </c>
      <c r="CQ6" s="36">
        <f t="shared" si="10"/>
        <v>54.92</v>
      </c>
      <c r="CR6" s="36">
        <f t="shared" si="10"/>
        <v>55.63</v>
      </c>
      <c r="CS6" s="36">
        <f t="shared" si="10"/>
        <v>55.03</v>
      </c>
      <c r="CT6" s="36">
        <f t="shared" si="10"/>
        <v>55.14</v>
      </c>
      <c r="CU6" s="36">
        <f t="shared" si="10"/>
        <v>55.89</v>
      </c>
      <c r="CV6" s="35" t="str">
        <f>IF(CV7="","",IF(CV7="-","【-】","【"&amp;SUBSTITUTE(TEXT(CV7,"#,##0.00"),"-","△")&amp;"】"))</f>
        <v>【60.69】</v>
      </c>
      <c r="CW6" s="36">
        <f>IF(CW7="",NA(),CW7)</f>
        <v>88.88</v>
      </c>
      <c r="CX6" s="36">
        <f t="shared" ref="CX6:DF6" si="11">IF(CX7="",NA(),CX7)</f>
        <v>89.17</v>
      </c>
      <c r="CY6" s="36">
        <f t="shared" si="11"/>
        <v>87.79</v>
      </c>
      <c r="CZ6" s="36">
        <f t="shared" si="11"/>
        <v>87.16</v>
      </c>
      <c r="DA6" s="36">
        <f t="shared" si="11"/>
        <v>88.25</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41.39</v>
      </c>
      <c r="DI6" s="36">
        <f t="shared" ref="DI6:DQ6" si="12">IF(DI7="",NA(),DI7)</f>
        <v>42.1</v>
      </c>
      <c r="DJ6" s="36">
        <f t="shared" si="12"/>
        <v>43.46</v>
      </c>
      <c r="DK6" s="36">
        <f t="shared" si="12"/>
        <v>44.87</v>
      </c>
      <c r="DL6" s="36">
        <f t="shared" si="12"/>
        <v>46.6</v>
      </c>
      <c r="DM6" s="36">
        <f t="shared" si="12"/>
        <v>48.49</v>
      </c>
      <c r="DN6" s="36">
        <f t="shared" si="12"/>
        <v>48.05</v>
      </c>
      <c r="DO6" s="36">
        <f t="shared" si="12"/>
        <v>48.87</v>
      </c>
      <c r="DP6" s="36">
        <f t="shared" si="12"/>
        <v>49.92</v>
      </c>
      <c r="DQ6" s="36">
        <f t="shared" si="12"/>
        <v>50.63</v>
      </c>
      <c r="DR6" s="35" t="str">
        <f>IF(DR7="","",IF(DR7="-","【-】","【"&amp;SUBSTITUTE(TEXT(DR7,"#,##0.00"),"-","△")&amp;"】"))</f>
        <v>【50.19】</v>
      </c>
      <c r="DS6" s="36">
        <f>IF(DS7="",NA(),DS7)</f>
        <v>1.36</v>
      </c>
      <c r="DT6" s="36">
        <f t="shared" ref="DT6:EB6" si="13">IF(DT7="",NA(),DT7)</f>
        <v>0.24</v>
      </c>
      <c r="DU6" s="36">
        <f t="shared" si="13"/>
        <v>0.25</v>
      </c>
      <c r="DV6" s="36">
        <f t="shared" si="13"/>
        <v>0.25</v>
      </c>
      <c r="DW6" s="36">
        <f t="shared" si="13"/>
        <v>0.2</v>
      </c>
      <c r="DX6" s="36">
        <f t="shared" si="13"/>
        <v>12.79</v>
      </c>
      <c r="DY6" s="36">
        <f t="shared" si="13"/>
        <v>13.39</v>
      </c>
      <c r="DZ6" s="36">
        <f t="shared" si="13"/>
        <v>14.85</v>
      </c>
      <c r="EA6" s="36">
        <f t="shared" si="13"/>
        <v>16.88</v>
      </c>
      <c r="EB6" s="36">
        <f t="shared" si="13"/>
        <v>18.28</v>
      </c>
      <c r="EC6" s="35" t="str">
        <f>IF(EC7="","",IF(EC7="-","【-】","【"&amp;SUBSTITUTE(TEXT(EC7,"#,##0.00"),"-","△")&amp;"】"))</f>
        <v>【20.63】</v>
      </c>
      <c r="ED6" s="36">
        <f>IF(ED7="",NA(),ED7)</f>
        <v>0.08</v>
      </c>
      <c r="EE6" s="36">
        <f t="shared" ref="EE6:EM6" si="14">IF(EE7="",NA(),EE7)</f>
        <v>0.35</v>
      </c>
      <c r="EF6" s="36">
        <f t="shared" si="14"/>
        <v>0.18</v>
      </c>
      <c r="EG6" s="35">
        <f t="shared" si="14"/>
        <v>0</v>
      </c>
      <c r="EH6" s="36">
        <f t="shared" si="14"/>
        <v>0.05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93866</v>
      </c>
      <c r="D7" s="38">
        <v>46</v>
      </c>
      <c r="E7" s="38">
        <v>1</v>
      </c>
      <c r="F7" s="38">
        <v>0</v>
      </c>
      <c r="G7" s="38">
        <v>1</v>
      </c>
      <c r="H7" s="38" t="s">
        <v>92</v>
      </c>
      <c r="I7" s="38" t="s">
        <v>93</v>
      </c>
      <c r="J7" s="38" t="s">
        <v>94</v>
      </c>
      <c r="K7" s="38" t="s">
        <v>95</v>
      </c>
      <c r="L7" s="38" t="s">
        <v>96</v>
      </c>
      <c r="M7" s="38" t="s">
        <v>97</v>
      </c>
      <c r="N7" s="39" t="s">
        <v>98</v>
      </c>
      <c r="O7" s="39">
        <v>90.29</v>
      </c>
      <c r="P7" s="39">
        <v>99</v>
      </c>
      <c r="Q7" s="39">
        <v>3575</v>
      </c>
      <c r="R7" s="39">
        <v>29424</v>
      </c>
      <c r="S7" s="39">
        <v>70.87</v>
      </c>
      <c r="T7" s="39">
        <v>415.18</v>
      </c>
      <c r="U7" s="39">
        <v>29081</v>
      </c>
      <c r="V7" s="39">
        <v>70.87</v>
      </c>
      <c r="W7" s="39">
        <v>410.34</v>
      </c>
      <c r="X7" s="39">
        <v>113.3</v>
      </c>
      <c r="Y7" s="39">
        <v>113.33</v>
      </c>
      <c r="Z7" s="39">
        <v>114.75</v>
      </c>
      <c r="AA7" s="39">
        <v>103.67</v>
      </c>
      <c r="AB7" s="39">
        <v>111.55</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562.35</v>
      </c>
      <c r="AU7" s="39">
        <v>405.28</v>
      </c>
      <c r="AV7" s="39">
        <v>668.3</v>
      </c>
      <c r="AW7" s="39">
        <v>709.27</v>
      </c>
      <c r="AX7" s="39">
        <v>806.59</v>
      </c>
      <c r="AY7" s="39">
        <v>384.34</v>
      </c>
      <c r="AZ7" s="39">
        <v>359.47</v>
      </c>
      <c r="BA7" s="39">
        <v>369.69</v>
      </c>
      <c r="BB7" s="39">
        <v>379.08</v>
      </c>
      <c r="BC7" s="39">
        <v>367.55</v>
      </c>
      <c r="BD7" s="39">
        <v>260.31</v>
      </c>
      <c r="BE7" s="39">
        <v>249.31</v>
      </c>
      <c r="BF7" s="39">
        <v>222.5</v>
      </c>
      <c r="BG7" s="39">
        <v>198.88</v>
      </c>
      <c r="BH7" s="39">
        <v>176.63</v>
      </c>
      <c r="BI7" s="39">
        <v>178.85</v>
      </c>
      <c r="BJ7" s="39">
        <v>380.58</v>
      </c>
      <c r="BK7" s="39">
        <v>401.79</v>
      </c>
      <c r="BL7" s="39">
        <v>402.99</v>
      </c>
      <c r="BM7" s="39">
        <v>398.98</v>
      </c>
      <c r="BN7" s="39">
        <v>418.68</v>
      </c>
      <c r="BO7" s="39">
        <v>275.67</v>
      </c>
      <c r="BP7" s="39">
        <v>106.19</v>
      </c>
      <c r="BQ7" s="39">
        <v>107.08</v>
      </c>
      <c r="BR7" s="39">
        <v>102.88</v>
      </c>
      <c r="BS7" s="39">
        <v>98.07</v>
      </c>
      <c r="BT7" s="39">
        <v>94.05</v>
      </c>
      <c r="BU7" s="39">
        <v>102.38</v>
      </c>
      <c r="BV7" s="39">
        <v>100.12</v>
      </c>
      <c r="BW7" s="39">
        <v>98.66</v>
      </c>
      <c r="BX7" s="39">
        <v>98.64</v>
      </c>
      <c r="BY7" s="39">
        <v>94.78</v>
      </c>
      <c r="BZ7" s="39">
        <v>100.05</v>
      </c>
      <c r="CA7" s="39">
        <v>183.89</v>
      </c>
      <c r="CB7" s="39">
        <v>181.99</v>
      </c>
      <c r="CC7" s="39">
        <v>189.23</v>
      </c>
      <c r="CD7" s="39">
        <v>199.15</v>
      </c>
      <c r="CE7" s="39">
        <v>172.14</v>
      </c>
      <c r="CF7" s="39">
        <v>168.67</v>
      </c>
      <c r="CG7" s="39">
        <v>174.97</v>
      </c>
      <c r="CH7" s="39">
        <v>178.59</v>
      </c>
      <c r="CI7" s="39">
        <v>178.92</v>
      </c>
      <c r="CJ7" s="39">
        <v>181.3</v>
      </c>
      <c r="CK7" s="39">
        <v>166.4</v>
      </c>
      <c r="CL7" s="39">
        <v>45.27</v>
      </c>
      <c r="CM7" s="39">
        <v>46</v>
      </c>
      <c r="CN7" s="39">
        <v>46.89</v>
      </c>
      <c r="CO7" s="39">
        <v>46.76</v>
      </c>
      <c r="CP7" s="39">
        <v>47.79</v>
      </c>
      <c r="CQ7" s="39">
        <v>54.92</v>
      </c>
      <c r="CR7" s="39">
        <v>55.63</v>
      </c>
      <c r="CS7" s="39">
        <v>55.03</v>
      </c>
      <c r="CT7" s="39">
        <v>55.14</v>
      </c>
      <c r="CU7" s="39">
        <v>55.89</v>
      </c>
      <c r="CV7" s="39">
        <v>60.69</v>
      </c>
      <c r="CW7" s="39">
        <v>88.88</v>
      </c>
      <c r="CX7" s="39">
        <v>89.17</v>
      </c>
      <c r="CY7" s="39">
        <v>87.79</v>
      </c>
      <c r="CZ7" s="39">
        <v>87.16</v>
      </c>
      <c r="DA7" s="39">
        <v>88.25</v>
      </c>
      <c r="DB7" s="39">
        <v>82.66</v>
      </c>
      <c r="DC7" s="39">
        <v>82.04</v>
      </c>
      <c r="DD7" s="39">
        <v>81.900000000000006</v>
      </c>
      <c r="DE7" s="39">
        <v>81.39</v>
      </c>
      <c r="DF7" s="39">
        <v>81.27</v>
      </c>
      <c r="DG7" s="39">
        <v>89.82</v>
      </c>
      <c r="DH7" s="39">
        <v>41.39</v>
      </c>
      <c r="DI7" s="39">
        <v>42.1</v>
      </c>
      <c r="DJ7" s="39">
        <v>43.46</v>
      </c>
      <c r="DK7" s="39">
        <v>44.87</v>
      </c>
      <c r="DL7" s="39">
        <v>46.6</v>
      </c>
      <c r="DM7" s="39">
        <v>48.49</v>
      </c>
      <c r="DN7" s="39">
        <v>48.05</v>
      </c>
      <c r="DO7" s="39">
        <v>48.87</v>
      </c>
      <c r="DP7" s="39">
        <v>49.92</v>
      </c>
      <c r="DQ7" s="39">
        <v>50.63</v>
      </c>
      <c r="DR7" s="39">
        <v>50.19</v>
      </c>
      <c r="DS7" s="39">
        <v>1.36</v>
      </c>
      <c r="DT7" s="39">
        <v>0.24</v>
      </c>
      <c r="DU7" s="39">
        <v>0.25</v>
      </c>
      <c r="DV7" s="39">
        <v>0.25</v>
      </c>
      <c r="DW7" s="39">
        <v>0.2</v>
      </c>
      <c r="DX7" s="39">
        <v>12.79</v>
      </c>
      <c r="DY7" s="39">
        <v>13.39</v>
      </c>
      <c r="DZ7" s="39">
        <v>14.85</v>
      </c>
      <c r="EA7" s="39">
        <v>16.88</v>
      </c>
      <c r="EB7" s="39">
        <v>18.28</v>
      </c>
      <c r="EC7" s="39">
        <v>20.63</v>
      </c>
      <c r="ED7" s="39">
        <v>0.08</v>
      </c>
      <c r="EE7" s="39">
        <v>0.35</v>
      </c>
      <c r="EF7" s="39">
        <v>0.18</v>
      </c>
      <c r="EG7" s="39">
        <v>0</v>
      </c>
      <c r="EH7" s="39">
        <v>0.05</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2022-01-07T08:46:39Z</cp:lastPrinted>
  <dcterms:created xsi:type="dcterms:W3CDTF">2021-12-03T06:45:49Z</dcterms:created>
  <dcterms:modified xsi:type="dcterms:W3CDTF">2022-02-22T09:46:27Z</dcterms:modified>
  <cp:category/>
</cp:coreProperties>
</file>