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E7529E71-AABE-43A3-9297-D005147CCC57}" xr6:coauthVersionLast="47" xr6:coauthVersionMax="47" xr10:uidLastSave="{00000000-0000-0000-0000-000000000000}"/>
  <workbookProtection workbookAlgorithmName="SHA-512" workbookHashValue="77ZszlBq3FTwVlwKHebxauIlsy4OgZSoIS84kCImEWrQPy//MMY5yBaBVxIdZP3u7xBR6yTq8XXEPCao7xgD4g==" workbookSaltValue="B3Qy/p5atwCH/fXZrTJCgg=="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BB10" i="4"/>
  <c r="AT10" i="4"/>
  <c r="I10" i="4"/>
  <c r="B10" i="4"/>
  <c r="BB8" i="4"/>
  <c r="AT8" i="4"/>
  <c r="AL8"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<sst xmlns="http://schemas.openxmlformats.org/spreadsheetml/2006/main" count="228" uniqueCount="114">
  <si>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</si>
  <si>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</si>
  <si>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</si>
  <si>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</si>
  <si>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</si>
  <si>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</si>
  <si>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</si>
  <si>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</si>
  <si>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</si>
  <si>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</si>
  <si>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</si>
  <si>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</si>
  <si>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</si>
  <si>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</si>
  <si>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</si>
  <si>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</si>
  <si>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</si>
  <si>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</si>
  <si>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</si>
  <si>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</si>
  <si>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</si>
  <si>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</si>
  <si>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</si>
  <si>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</si>
  <si>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</si>
  <si>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</si>
  <si>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</si>
  <si>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</si>
  <si>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</si>
  <si>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</si>
  <si>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</si>
  <si>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</si>
  <si>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</si>
  <si>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</si>
  <si>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</si>
  <si>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</si>
  <si>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</si>
  <si>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</si>
  <si>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</si>
  <si>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</si>
  <si>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</si>
  <si>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</si>
  <si>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</si>
  <si>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</si>
  <si>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</si>
  <si>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</si>
  <si>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</si>
  <si>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</si>
  <si>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</si>
  <si>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</si>
  <si>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</si>
  <si>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</si>
  <si>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</si>
  <si>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</si>
  <si>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</si>
  <si>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</si>
  <si>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</si>
  <si>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</si>
  <si>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</si>
  <si>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</si>
  <si>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</si>
  <si>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</si>
  <si>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</si>
  <si>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</si>
  <si>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</si>
  <si>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</si>
  <si>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</si>
  <si>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</si>
  <si>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</si>
  <si>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</si>
  <si>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</si>
  <si>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</si>
  <si>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</si>
  <si>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</si>
  <si>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</si>
  <si>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</si>
  <si>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</si>
  <si>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</si>
  <si>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</si>
  <si>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</si>
  <si>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</si>
  <si>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</si>
  <si>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</si>
  <si>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</si>
  <si>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</si>
  <si>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</si>
  <si>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</si>
  <si>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</si>
  <si>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</si>
  <si>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</si>
  <si>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</si>
  <si>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</si>
  <si>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</si>
  <si>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</si>
  <si>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</si>
  <si>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</si>
  <si>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</si>
  <si>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</si>
  <si>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</si>
  <si>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</si>
  <si>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</si>
  <si>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</si>
  <si>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</si>
  <si>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</si>
  <si>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</si>
  <si>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</si>
  <si>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</si>
  <si>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</si>
  <si>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</si>
  <si>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</si>
  <si>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</si>
  <si>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経営の健全性を判断する指標である、「①経常収支比率」は100％を超えており、短期的な債務に対する支払い能力を表す「③流動比率」は、平均値を大幅に上回り良好な値を示しているといえます。
　また、「④企業債残高対事業規模比率」については、当事業は新たな借入がなく、企業債の返済段階であることから、企業債残高の減少に伴い年々減少していく見込みです。　
　「⑤料金回収率」については、前年度は基本料金の減免措置を実施したことにより値が低下していましたが、令和5年度は100％を上回っており料金収入で回収すべき費用について全額賄えていることを示しています。
　「⑥給水原価」は電気代などの物価高騰や施設修繕による費用の増加はありますが、前年度及び類似団体平均値と比較すると低い値となっています。
　また、施設の利用状況や適性規模を判断する指標である「⑦施設利用率」は、給水人口の減少や節水意識の高まりから使用水量が減り48.62％と低い水準で推移しています。「⑧有収率」も類似団体と比較し高い値ではありますが、漏水等により年々低下傾向となっています。
　今後も健全経営を維持していくためには、施設更新時に適切な規模に見直し、施設利用率を改善するとともに、有収率の低下を防ぎ、効率性を高める必要があります。</t>
    <rPh sb="189" eb="192">
      <t>ゼンネンド</t>
    </rPh>
    <rPh sb="212" eb="213">
      <t>アタイ</t>
    </rPh>
    <rPh sb="214" eb="216">
      <t>テイカ</t>
    </rPh>
    <rPh sb="224" eb="226">
      <t>レイワ</t>
    </rPh>
    <rPh sb="227" eb="229">
      <t>ネンド</t>
    </rPh>
    <rPh sb="241" eb="243">
      <t>リョウキン</t>
    </rPh>
    <rPh sb="243" eb="245">
      <t>シュウニュウ</t>
    </rPh>
    <rPh sb="246" eb="248">
      <t>カイシュウ</t>
    </rPh>
    <rPh sb="251" eb="253">
      <t>ヒヨウ</t>
    </rPh>
    <rPh sb="257" eb="259">
      <t>ゼンガク</t>
    </rPh>
    <rPh sb="259" eb="260">
      <t>マカナ</t>
    </rPh>
    <rPh sb="267" eb="268">
      <t>シメ</t>
    </rPh>
    <rPh sb="290" eb="292">
      <t>ブッカ</t>
    </rPh>
    <rPh sb="332" eb="333">
      <t>ヒク</t>
    </rPh>
    <rPh sb="334" eb="335">
      <t>アタイ</t>
    </rPh>
    <rPh sb="380" eb="382">
      <t>キュウスイ</t>
    </rPh>
    <rPh sb="388" eb="390">
      <t>セッスイ</t>
    </rPh>
    <rPh sb="390" eb="392">
      <t>イシキ</t>
    </rPh>
    <rPh sb="393" eb="394">
      <t>タカ</t>
    </rPh>
    <rPh sb="398" eb="402">
      <t>シヨウスイリョウ</t>
    </rPh>
    <rPh sb="403" eb="404">
      <t>ヘ</t>
    </rPh>
    <rPh sb="417" eb="419">
      <t>スイイ</t>
    </rPh>
    <rPh sb="457" eb="459">
      <t>ネンネン</t>
    </rPh>
    <phoneticPr fontId="4"/>
  </si>
  <si>
    <t>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い状況です。しかし、漏水も度々発生しており有収率も低下傾向であることから、定期的に漏水調査を実施し、有収率の改善に努めていきます。</t>
    <rPh sb="148" eb="151">
      <t>テイキテキ</t>
    </rPh>
    <rPh sb="152" eb="156">
      <t>ロウスイチョウサ</t>
    </rPh>
    <rPh sb="157" eb="159">
      <t>ジッシ</t>
    </rPh>
    <rPh sb="165" eb="167">
      <t>カイゼン</t>
    </rPh>
    <rPh sb="168" eb="169">
      <t>ツト</t>
    </rPh>
    <phoneticPr fontId="4"/>
  </si>
  <si>
    <t>　経営比較分析表の結果を見ると、当町の経営状況は良好であるといえますが、今後は、人口減少や節水意識の高揚等により、水道料金収入が減少していくことが見込まれます。
　その一方で、水道施設・管路の防災対策、老朽化による更新事業等による設備投資や、物価上昇等による費用の増加が予想されます。
　引き続き、令和2年度に策定した水道ビジョンに基づき、計画的に水道施設・管路を更新し、安全・強靭で持続可能な水道事業を目指します。</t>
    <rPh sb="121" eb="125">
      <t>ブッカジョウショウ</t>
    </rPh>
    <rPh sb="125" eb="126">
      <t>トウ</t>
    </rPh>
    <rPh sb="129" eb="131">
      <t>ヒヨウ</t>
    </rPh>
    <rPh sb="132" eb="134">
      <t>ゾウカ</t>
    </rPh>
    <rPh sb="135" eb="137">
      <t>ヨソウ</t>
    </rPh>
    <rPh sb="144" eb="145">
      <t>ヒ</t>
    </rPh>
    <rPh sb="146" eb="14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</si>
</sst>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0.05</c:v>
                </c:pt>
                <c:pt idx="2">
                  <c:v>0.04</c:v>
                </c:pt>
                <c:pt idx="3">
                  <c:v>0.28000000000000003</c:v>
                </c:pt>
                <c:pt idx="4">
                  <c:v>0.34</c:v>
                </c:pt>
              </c:numCache>
            </c:numRef>
          </c:val>
          <c:extLst>
            <c:ext xmlns:c16="http://schemas.microsoft.com/office/drawing/2014/chart" uri="{C3380CC4-5D6E-409C-BE32-E72D297353CC}">
              <c16:uniqueId val="{00000000-D228-4DA7-B09B-E3346BB4B1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228-4DA7-B09B-E3346BB4B1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46.76</c:v>
                </c:pt>
                <c:pt idx="1">
                  <c:v>47.79</c:v>
                </c:pt>
                <c:pt idx="2">
                  <c:v>48.01</c:v>
                </c:pt>
                <c:pt idx="3">
                  <c:v>48.59</c:v>
                </c:pt>
                <c:pt idx="4">
                  <c:v>48.62</c:v>
                </c:pt>
              </c:numCache>
            </c:numRef>
          </c:val>
          <c:extLst>
            <c:ext xmlns:c16="http://schemas.microsoft.com/office/drawing/2014/chart" uri="{C3380CC4-5D6E-409C-BE32-E72D297353CC}">
              <c16:uniqueId val="{00000000-DA40-4318-BB48-0123D1DDDF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A40-4318-BB48-0123D1DDDF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87.16</c:v>
                </c:pt>
                <c:pt idx="1">
                  <c:v>88.25</c:v>
                </c:pt>
                <c:pt idx="2">
                  <c:v>86.98</c:v>
                </c:pt>
                <c:pt idx="3">
                  <c:v>84.59</c:v>
                </c:pt>
                <c:pt idx="4">
                  <c:v>83.51</c:v>
                </c:pt>
              </c:numCache>
            </c:numRef>
          </c:val>
          <c:extLst>
            <c:ext xmlns:c16="http://schemas.microsoft.com/office/drawing/2014/chart" uri="{C3380CC4-5D6E-409C-BE32-E72D297353CC}">
              <c16:uniqueId val="{00000000-C819-4842-819D-BE01854738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819-4842-819D-BE01854738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103.67</c:v>
                </c:pt>
                <c:pt idx="1">
                  <c:v>111.55</c:v>
                </c:pt>
                <c:pt idx="2">
                  <c:v>113.83</c:v>
                </c:pt>
                <c:pt idx="3">
                  <c:v>110.7</c:v>
                </c:pt>
                <c:pt idx="4">
                  <c:v>109.62</c:v>
                </c:pt>
              </c:numCache>
            </c:numRef>
          </c:val>
          <c:extLst>
            <c:ext xmlns:c16="http://schemas.microsoft.com/office/drawing/2014/chart" uri="{C3380CC4-5D6E-409C-BE32-E72D297353CC}">
              <c16:uniqueId val="{00000000-B03B-4AF3-97A3-6B17E3D276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03B-4AF3-97A3-6B17E3D276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44.87</c:v>
                </c:pt>
                <c:pt idx="1">
                  <c:v>46.6</c:v>
                </c:pt>
                <c:pt idx="2">
                  <c:v>48.17</c:v>
                </c:pt>
                <c:pt idx="3">
                  <c:v>49.92</c:v>
                </c:pt>
                <c:pt idx="4">
                  <c:v>51.22</c:v>
                </c:pt>
              </c:numCache>
            </c:numRef>
          </c:val>
          <c:extLst>
            <c:ext xmlns:c16="http://schemas.microsoft.com/office/drawing/2014/chart" uri="{C3380CC4-5D6E-409C-BE32-E72D297353CC}">
              <c16:uniqueId val="{00000000-4992-4530-9AB2-99E75AEBF9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992-4530-9AB2-99E75AEBF9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0.25</c:v>
                </c:pt>
                <c:pt idx="1">
                  <c:v>0.2</c:v>
                </c:pt>
                <c:pt idx="2">
                  <c:v>0.35</c:v>
                </c:pt>
                <c:pt idx="3">
                  <c:v>0.56999999999999995</c:v>
                </c:pt>
                <c:pt idx="4">
                  <c:v>0.66</c:v>
                </c:pt>
              </c:numCache>
            </c:numRef>
          </c:val>
          <c:extLst>
            <c:ext xmlns:c16="http://schemas.microsoft.com/office/drawing/2014/chart" uri="{C3380CC4-5D6E-409C-BE32-E72D297353CC}">
              <c16:uniqueId val="{00000000-A078-4F18-8419-80EFFE4AD7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078-4F18-8419-80EFFE4AD7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BC-4DAF-893D-DC8905D6EE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1BC-4DAF-893D-DC8905D6EE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709.27</c:v>
                </c:pt>
                <c:pt idx="1">
                  <c:v>806.59</c:v>
                </c:pt>
                <c:pt idx="2">
                  <c:v>852.65</c:v>
                </c:pt>
                <c:pt idx="3">
                  <c:v>961.14</c:v>
                </c:pt>
                <c:pt idx="4">
                  <c:v>855.72</c:v>
                </c:pt>
              </c:numCache>
            </c:numRef>
          </c:val>
          <c:extLst>
            <c:ext xmlns:c16="http://schemas.microsoft.com/office/drawing/2014/chart" uri="{C3380CC4-5D6E-409C-BE32-E72D297353CC}">
              <c16:uniqueId val="{00000000-5D99-42B2-98E8-B22EBCEAAB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D99-42B2-98E8-B22EBCEAAB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176.63</c:v>
                </c:pt>
                <c:pt idx="1">
                  <c:v>178.85</c:v>
                </c:pt>
                <c:pt idx="2">
                  <c:v>127.43</c:v>
                </c:pt>
                <c:pt idx="3">
                  <c:v>113.65</c:v>
                </c:pt>
                <c:pt idx="4">
                  <c:v>81.08</c:v>
                </c:pt>
              </c:numCache>
            </c:numRef>
          </c:val>
          <c:extLst>
            <c:ext xmlns:c16="http://schemas.microsoft.com/office/drawing/2014/chart" uri="{C3380CC4-5D6E-409C-BE32-E72D297353CC}">
              <c16:uniqueId val="{00000000-4B43-4917-B967-5C7078170F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B43-4917-B967-5C7078170F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98.07</c:v>
                </c:pt>
                <c:pt idx="1">
                  <c:v>94.05</c:v>
                </c:pt>
                <c:pt idx="2">
                  <c:v>106.92</c:v>
                </c:pt>
                <c:pt idx="3">
                  <c:v>92.24</c:v>
                </c:pt>
                <c:pt idx="4">
                  <c:v>105.25</c:v>
                </c:pt>
              </c:numCache>
            </c:numRef>
          </c:val>
          <c:extLst>
            <c:ext xmlns:c16="http://schemas.microsoft.com/office/drawing/2014/chart" uri="{C3380CC4-5D6E-409C-BE32-E72D297353CC}">
              <c16:uniqueId val="{00000000-726E-4923-B84A-366DEC56F8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726E-4923-B84A-366DEC56F8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199.15</c:v>
                </c:pt>
                <c:pt idx="1">
                  <c:v>172.14</c:v>
                </c:pt>
                <c:pt idx="2">
                  <c:v>180.76</c:v>
                </c:pt>
                <c:pt idx="3">
                  <c:v>193.02</c:v>
                </c:pt>
                <c:pt idx="4">
                  <c:v>185.64</c:v>
                </c:pt>
              </c:numCache>
            </c:numRef>
          </c:val>
          <c:extLst>
            <c:ext xmlns:c16="http://schemas.microsoft.com/office/drawing/2014/chart" uri="{C3380CC4-5D6E-409C-BE32-E72D297353CC}">
              <c16:uniqueId val="{00000000-B93A-4D84-BBFE-ED5C32AF56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93A-4D84-BBFE-ED5C32AF56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高根沢町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28803</v>
      </c>
      <c r="AM8" s="44"/>
      <c r="AN8" s="44"/>
      <c r="AO8" s="44"/>
      <c r="AP8" s="44"/>
      <c r="AQ8" s="44"/>
      <c r="AR8" s="44"/>
      <c r="AS8" s="44"/>
      <c r="AT8" s="45">
        <f>データ!$S$6</f>
        <v>70.87</v>
      </c>
      <c r="AU8" s="46"/>
      <c r="AV8" s="46"/>
      <c r="AW8" s="46"/>
      <c r="AX8" s="46"/>
      <c r="AY8" s="46"/>
      <c r="AZ8" s="46"/>
      <c r="BA8" s="46"/>
      <c r="BB8" s="47">
        <f>データ!$T$6</f>
        <v>406.42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94.19</v>
      </c>
      <c r="J10" s="46"/>
      <c r="K10" s="46"/>
      <c r="L10" s="46"/>
      <c r="M10" s="46"/>
      <c r="N10" s="46"/>
      <c r="O10" s="80"/>
      <c r="P10" s="47">
        <f>データ!$P$6</f>
        <v>99.06</v>
      </c>
      <c r="Q10" s="47"/>
      <c r="R10" s="47"/>
      <c r="S10" s="47"/>
      <c r="T10" s="47"/>
      <c r="U10" s="47"/>
      <c r="V10" s="47"/>
      <c r="W10" s="44">
        <f>データ!$Q$6</f>
        <v>3575</v>
      </c>
      <c r="X10" s="44"/>
      <c r="Y10" s="44"/>
      <c r="Z10" s="44"/>
      <c r="AA10" s="44"/>
      <c r="AB10" s="44"/>
      <c r="AC10" s="44"/>
      <c r="AD10" s="2"/>
      <c r="AE10" s="2"/>
      <c r="AF10" s="2"/>
      <c r="AG10" s="2"/>
      <c r="AH10" s="2"/>
      <c r="AI10" s="2"/>
      <c r="AJ10" s="2"/>
      <c r="AK10" s="2"/>
      <c r="AL10" s="44">
        <f>データ!$U$6</f>
        <v>28488</v>
      </c>
      <c r="AM10" s="44"/>
      <c r="AN10" s="44"/>
      <c r="AO10" s="44"/>
      <c r="AP10" s="44"/>
      <c r="AQ10" s="44"/>
      <c r="AR10" s="44"/>
      <c r="AS10" s="44"/>
      <c r="AT10" s="45">
        <f>データ!$V$6</f>
        <v>70.87</v>
      </c>
      <c r="AU10" s="46"/>
      <c r="AV10" s="46"/>
      <c r="AW10" s="46"/>
      <c r="AX10" s="46"/>
      <c r="AY10" s="46"/>
      <c r="AZ10" s="46"/>
      <c r="BA10" s="46"/>
      <c r="BB10" s="47">
        <f>データ!$W$6</f>
        <v>401.98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NXyZ+nmqpAv4VXAFYY7UH7s6/MQzwvNT6UT6z/OyNMKJ1WDWHL6vHrF5U77v86/AT64UTwnvAbGnAfKrGcGiQ==" saltValue="udUOxw/e1P1dWmNjqKEM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93866</v>
      </c>
      <c r="D6" s="20">
        <f t="shared" si="3"/>
        <v>46</v>
      </c>
      <c r="E6" s="20">
        <f t="shared" si="3"/>
        <v>1</v>
      </c>
      <c r="F6" s="20">
        <f t="shared" si="3"/>
        <v>0</v>
      </c>
      <c r="G6" s="20">
        <f t="shared" si="3"/>
        <v>1</v>
      </c>
      <c r="H6" s="20" t="str">
        <f t="shared" si="3"/>
        <v>栃木県　高根沢町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94.19</v>
      </c>
      <c r="P6" s="21">
        <f t="shared" si="3"/>
        <v>99.06</v>
      </c>
      <c r="Q6" s="21">
        <f t="shared" si="3"/>
        <v>3575</v>
      </c>
      <c r="R6" s="21">
        <f t="shared" si="3"/>
        <v>28803</v>
      </c>
      <c r="S6" s="21">
        <f t="shared" si="3"/>
        <v>70.87</v>
      </c>
      <c r="T6" s="21">
        <f t="shared" si="3"/>
        <v>406.42</v>
      </c>
      <c r="U6" s="21">
        <f t="shared" si="3"/>
        <v>28488</v>
      </c>
      <c r="V6" s="21">
        <f t="shared" si="3"/>
        <v>70.87</v>
      </c>
      <c r="W6" s="21">
        <f t="shared" si="3"/>
        <v>401.98</v>
      </c>
      <c r="X6" s="22">
        <f>IF(X7="",NA(),X7)</f>
        <v>103.67</v>
      </c>
      <c r="Y6" s="22">
        <f t="shared" ref="Y6:AG6" si="4">IF(Y7="",NA(),Y7)</f>
        <v>111.55</v>
      </c>
      <c r="Z6" s="22">
        <f t="shared" si="4"/>
        <v>113.83</v>
      </c>
      <c r="AA6" s="22">
        <f t="shared" si="4"/>
        <v>110.7</v>
      </c>
      <c r="AB6" s="22">
        <f t="shared" si="4"/>
        <v>109.62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709.27</v>
      </c>
      <c r="AU6" s="22">
        <f t="shared" ref="AU6:BC6" si="6">IF(AU7="",NA(),AU7)</f>
        <v>806.59</v>
      </c>
      <c r="AV6" s="22">
        <f t="shared" si="6"/>
        <v>852.65</v>
      </c>
      <c r="AW6" s="22">
        <f t="shared" si="6"/>
        <v>961.14</v>
      </c>
      <c r="AX6" s="22">
        <f t="shared" si="6"/>
        <v>855.72</v>
      </c>
      <c r="AY6" s="22">
        <f t="shared" si="6"/>
        <v>379.08</v>
      </c>
      <c r="AZ6" s="22">
        <f t="shared" si="6"/>
        <v>367.55</v>
      </c>
      <c r="BA6" s="22">
        <f t="shared" si="6"/>
        <v>378.56</v>
      </c>
      <c r="BB6" s="22">
        <f t="shared" si="6"/>
        <v>364.46</v>
      </c>
      <c r="BC6" s="22">
        <f t="shared" si="6"/>
        <v>338.89</v>
      </c>
      <c r="BD6" s="21" t="str">
        <f>IF(BD7="","",IF(BD7="-","【-】","【"&amp;SUBSTITUTE(TEXT(BD7,"#,##0.00"),"-","△")&amp;"】"))</f>
        <v>【243.36】</v>
      </c>
      <c r="BE6" s="22">
        <f>IF(BE7="",NA(),BE7)</f>
        <v>176.63</v>
      </c>
      <c r="BF6" s="22">
        <f t="shared" ref="BF6:BN6" si="7">IF(BF7="",NA(),BF7)</f>
        <v>178.85</v>
      </c>
      <c r="BG6" s="22">
        <f t="shared" si="7"/>
        <v>127.43</v>
      </c>
      <c r="BH6" s="22">
        <f t="shared" si="7"/>
        <v>113.65</v>
      </c>
      <c r="BI6" s="22">
        <f t="shared" si="7"/>
        <v>81.08</v>
      </c>
      <c r="BJ6" s="22">
        <f t="shared" si="7"/>
        <v>398.98</v>
      </c>
      <c r="BK6" s="22">
        <f t="shared" si="7"/>
        <v>418.68</v>
      </c>
      <c r="BL6" s="22">
        <f t="shared" si="7"/>
        <v>395.68</v>
      </c>
      <c r="BM6" s="22">
        <f t="shared" si="7"/>
        <v>403.72</v>
      </c>
      <c r="BN6" s="22">
        <f t="shared" si="7"/>
        <v>400.21</v>
      </c>
      <c r="BO6" s="21" t="str">
        <f>IF(BO7="","",IF(BO7="-","【-】","【"&amp;SUBSTITUTE(TEXT(BO7,"#,##0.00"),"-","△")&amp;"】"))</f>
        <v>【265.93】</v>
      </c>
      <c r="BP6" s="22">
        <f>IF(BP7="",NA(),BP7)</f>
        <v>98.07</v>
      </c>
      <c r="BQ6" s="22">
        <f t="shared" ref="BQ6:BY6" si="8">IF(BQ7="",NA(),BQ7)</f>
        <v>94.05</v>
      </c>
      <c r="BR6" s="22">
        <f t="shared" si="8"/>
        <v>106.92</v>
      </c>
      <c r="BS6" s="22">
        <f t="shared" si="8"/>
        <v>92.24</v>
      </c>
      <c r="BT6" s="22">
        <f t="shared" si="8"/>
        <v>105.25</v>
      </c>
      <c r="BU6" s="22">
        <f t="shared" si="8"/>
        <v>98.64</v>
      </c>
      <c r="BV6" s="22">
        <f t="shared" si="8"/>
        <v>94.78</v>
      </c>
      <c r="BW6" s="22">
        <f t="shared" si="8"/>
        <v>97.59</v>
      </c>
      <c r="BX6" s="22">
        <f t="shared" si="8"/>
        <v>92.17</v>
      </c>
      <c r="BY6" s="22">
        <f t="shared" si="8"/>
        <v>92.83</v>
      </c>
      <c r="BZ6" s="21" t="str">
        <f>IF(BZ7="","",IF(BZ7="-","【-】","【"&amp;SUBSTITUTE(TEXT(BZ7,"#,##0.00"),"-","△")&amp;"】"))</f>
        <v>【97.82】</v>
      </c>
      <c r="CA6" s="22">
        <f>IF(CA7="",NA(),CA7)</f>
        <v>199.15</v>
      </c>
      <c r="CB6" s="22">
        <f t="shared" ref="CB6:CJ6" si="9">IF(CB7="",NA(),CB7)</f>
        <v>172.14</v>
      </c>
      <c r="CC6" s="22">
        <f t="shared" si="9"/>
        <v>180.76</v>
      </c>
      <c r="CD6" s="22">
        <f t="shared" si="9"/>
        <v>193.02</v>
      </c>
      <c r="CE6" s="22">
        <f t="shared" si="9"/>
        <v>185.64</v>
      </c>
      <c r="CF6" s="22">
        <f t="shared" si="9"/>
        <v>178.92</v>
      </c>
      <c r="CG6" s="22">
        <f t="shared" si="9"/>
        <v>181.3</v>
      </c>
      <c r="CH6" s="22">
        <f t="shared" si="9"/>
        <v>181.71</v>
      </c>
      <c r="CI6" s="22">
        <f t="shared" si="9"/>
        <v>188.51</v>
      </c>
      <c r="CJ6" s="22">
        <f t="shared" si="9"/>
        <v>189.43</v>
      </c>
      <c r="CK6" s="21" t="str">
        <f>IF(CK7="","",IF(CK7="-","【-】","【"&amp;SUBSTITUTE(TEXT(CK7,"#,##0.00"),"-","△")&amp;"】"))</f>
        <v>【177.56】</v>
      </c>
      <c r="CL6" s="22">
        <f>IF(CL7="",NA(),CL7)</f>
        <v>46.76</v>
      </c>
      <c r="CM6" s="22">
        <f t="shared" ref="CM6:CU6" si="10">IF(CM7="",NA(),CM7)</f>
        <v>47.79</v>
      </c>
      <c r="CN6" s="22">
        <f t="shared" si="10"/>
        <v>48.01</v>
      </c>
      <c r="CO6" s="22">
        <f t="shared" si="10"/>
        <v>48.59</v>
      </c>
      <c r="CP6" s="22">
        <f t="shared" si="10"/>
        <v>48.62</v>
      </c>
      <c r="CQ6" s="22">
        <f t="shared" si="10"/>
        <v>55.14</v>
      </c>
      <c r="CR6" s="22">
        <f t="shared" si="10"/>
        <v>55.89</v>
      </c>
      <c r="CS6" s="22">
        <f t="shared" si="10"/>
        <v>55.72</v>
      </c>
      <c r="CT6" s="22">
        <f t="shared" si="10"/>
        <v>55.31</v>
      </c>
      <c r="CU6" s="22">
        <f t="shared" si="10"/>
        <v>55.14</v>
      </c>
      <c r="CV6" s="21" t="str">
        <f>IF(CV7="","",IF(CV7="-","【-】","【"&amp;SUBSTITUTE(TEXT(CV7,"#,##0.00"),"-","△")&amp;"】"))</f>
        <v>【59.81】</v>
      </c>
      <c r="CW6" s="22">
        <f>IF(CW7="",NA(),CW7)</f>
        <v>87.16</v>
      </c>
      <c r="CX6" s="22">
        <f t="shared" ref="CX6:DF6" si="11">IF(CX7="",NA(),CX7)</f>
        <v>88.25</v>
      </c>
      <c r="CY6" s="22">
        <f t="shared" si="11"/>
        <v>86.98</v>
      </c>
      <c r="CZ6" s="22">
        <f t="shared" si="11"/>
        <v>84.59</v>
      </c>
      <c r="DA6" s="22">
        <f t="shared" si="11"/>
        <v>83.51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44.87</v>
      </c>
      <c r="DI6" s="22">
        <f t="shared" ref="DI6:DQ6" si="12">IF(DI7="",NA(),DI7)</f>
        <v>46.6</v>
      </c>
      <c r="DJ6" s="22">
        <f t="shared" si="12"/>
        <v>48.17</v>
      </c>
      <c r="DK6" s="22">
        <f t="shared" si="12"/>
        <v>49.92</v>
      </c>
      <c r="DL6" s="22">
        <f t="shared" si="12"/>
        <v>51.22</v>
      </c>
      <c r="DM6" s="22">
        <f t="shared" si="12"/>
        <v>49.92</v>
      </c>
      <c r="DN6" s="22">
        <f t="shared" si="12"/>
        <v>50.63</v>
      </c>
      <c r="DO6" s="22">
        <f t="shared" si="12"/>
        <v>51.29</v>
      </c>
      <c r="DP6" s="22">
        <f t="shared" si="12"/>
        <v>52.2</v>
      </c>
      <c r="DQ6" s="22">
        <f t="shared" si="12"/>
        <v>52.7</v>
      </c>
      <c r="DR6" s="21" t="str">
        <f>IF(DR7="","",IF(DR7="-","【-】","【"&amp;SUBSTITUTE(TEXT(DR7,"#,##0.00"),"-","△")&amp;"】"))</f>
        <v>【52.02】</v>
      </c>
      <c r="DS6" s="22">
        <f>IF(DS7="",NA(),DS7)</f>
        <v>0.25</v>
      </c>
      <c r="DT6" s="22">
        <f t="shared" ref="DT6:EB6" si="13">IF(DT7="",NA(),DT7)</f>
        <v>0.2</v>
      </c>
      <c r="DU6" s="22">
        <f t="shared" si="13"/>
        <v>0.35</v>
      </c>
      <c r="DV6" s="22">
        <f t="shared" si="13"/>
        <v>0.56999999999999995</v>
      </c>
      <c r="DW6" s="22">
        <f t="shared" si="13"/>
        <v>0.66</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0.05</v>
      </c>
      <c r="EF6" s="22">
        <f t="shared" si="14"/>
        <v>0.04</v>
      </c>
      <c r="EG6" s="22">
        <f t="shared" si="14"/>
        <v>0.28000000000000003</v>
      </c>
      <c r="EH6" s="22">
        <f t="shared" si="14"/>
        <v>0.34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93866</v>
      </c>
      <c r="D7" s="24">
        <v>46</v>
      </c>
      <c r="E7" s="24">
        <v>1</v>
      </c>
      <c r="F7" s="24">
        <v>0</v>
      </c>
      <c r="G7" s="24">
        <v>1</v>
      </c>
      <c r="H7" s="24" t="s">
        <v>93</v>
      </c>
      <c r="I7" s="24" t="s">
        <v>94</v>
      </c>
      <c r="J7" s="24" t="s">
        <v>95</v>
      </c>
      <c r="K7" s="24" t="s">
        <v>96</v>
      </c>
      <c r="L7" s="24" t="s">
        <v>97</v>
      </c>
      <c r="M7" s="24" t="s">
        <v>98</v>
      </c>
      <c r="N7" s="25" t="s">
        <v>99</v>
      </c>
      <c r="O7" s="25">
        <v>94.19</v>
      </c>
      <c r="P7" s="25">
        <v>99.06</v>
      </c>
      <c r="Q7" s="25">
        <v>3575</v>
      </c>
      <c r="R7" s="25">
        <v>28803</v>
      </c>
      <c r="S7" s="25">
        <v>70.87</v>
      </c>
      <c r="T7" s="25">
        <v>406.42</v>
      </c>
      <c r="U7" s="25">
        <v>28488</v>
      </c>
      <c r="V7" s="25">
        <v>70.87</v>
      </c>
      <c r="W7" s="25">
        <v>401.98</v>
      </c>
      <c r="X7" s="25">
        <v>103.67</v>
      </c>
      <c r="Y7" s="25">
        <v>111.55</v>
      </c>
      <c r="Z7" s="25">
        <v>113.83</v>
      </c>
      <c r="AA7" s="25">
        <v>110.7</v>
      </c>
      <c r="AB7" s="25">
        <v>109.62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709.27</v>
      </c>
      <c r="AU7" s="25">
        <v>806.59</v>
      </c>
      <c r="AV7" s="25">
        <v>852.65</v>
      </c>
      <c r="AW7" s="25">
        <v>961.14</v>
      </c>
      <c r="AX7" s="25">
        <v>855.72</v>
      </c>
      <c r="AY7" s="25">
        <v>379.08</v>
      </c>
      <c r="AZ7" s="25">
        <v>367.55</v>
      </c>
      <c r="BA7" s="25">
        <v>378.56</v>
      </c>
      <c r="BB7" s="25">
        <v>364.46</v>
      </c>
      <c r="BC7" s="25">
        <v>338.89</v>
      </c>
      <c r="BD7" s="25">
        <v>243.36</v>
      </c>
      <c r="BE7" s="25">
        <v>176.63</v>
      </c>
      <c r="BF7" s="25">
        <v>178.85</v>
      </c>
      <c r="BG7" s="25">
        <v>127.43</v>
      </c>
      <c r="BH7" s="25">
        <v>113.65</v>
      </c>
      <c r="BI7" s="25">
        <v>81.08</v>
      </c>
      <c r="BJ7" s="25">
        <v>398.98</v>
      </c>
      <c r="BK7" s="25">
        <v>418.68</v>
      </c>
      <c r="BL7" s="25">
        <v>395.68</v>
      </c>
      <c r="BM7" s="25">
        <v>403.72</v>
      </c>
      <c r="BN7" s="25">
        <v>400.21</v>
      </c>
      <c r="BO7" s="25">
        <v>265.93</v>
      </c>
      <c r="BP7" s="25">
        <v>98.07</v>
      </c>
      <c r="BQ7" s="25">
        <v>94.05</v>
      </c>
      <c r="BR7" s="25">
        <v>106.92</v>
      </c>
      <c r="BS7" s="25">
        <v>92.24</v>
      </c>
      <c r="BT7" s="25">
        <v>105.25</v>
      </c>
      <c r="BU7" s="25">
        <v>98.64</v>
      </c>
      <c r="BV7" s="25">
        <v>94.78</v>
      </c>
      <c r="BW7" s="25">
        <v>97.59</v>
      </c>
      <c r="BX7" s="25">
        <v>92.17</v>
      </c>
      <c r="BY7" s="25">
        <v>92.83</v>
      </c>
      <c r="BZ7" s="25">
        <v>97.82</v>
      </c>
      <c r="CA7" s="25">
        <v>199.15</v>
      </c>
      <c r="CB7" s="25">
        <v>172.14</v>
      </c>
      <c r="CC7" s="25">
        <v>180.76</v>
      </c>
      <c r="CD7" s="25">
        <v>193.02</v>
      </c>
      <c r="CE7" s="25">
        <v>185.64</v>
      </c>
      <c r="CF7" s="25">
        <v>178.92</v>
      </c>
      <c r="CG7" s="25">
        <v>181.3</v>
      </c>
      <c r="CH7" s="25">
        <v>181.71</v>
      </c>
      <c r="CI7" s="25">
        <v>188.51</v>
      </c>
      <c r="CJ7" s="25">
        <v>189.43</v>
      </c>
      <c r="CK7" s="25">
        <v>177.56</v>
      </c>
      <c r="CL7" s="25">
        <v>46.76</v>
      </c>
      <c r="CM7" s="25">
        <v>47.79</v>
      </c>
      <c r="CN7" s="25">
        <v>48.01</v>
      </c>
      <c r="CO7" s="25">
        <v>48.59</v>
      </c>
      <c r="CP7" s="25">
        <v>48.62</v>
      </c>
      <c r="CQ7" s="25">
        <v>55.14</v>
      </c>
      <c r="CR7" s="25">
        <v>55.89</v>
      </c>
      <c r="CS7" s="25">
        <v>55.72</v>
      </c>
      <c r="CT7" s="25">
        <v>55.31</v>
      </c>
      <c r="CU7" s="25">
        <v>55.14</v>
      </c>
      <c r="CV7" s="25">
        <v>59.81</v>
      </c>
      <c r="CW7" s="25">
        <v>87.16</v>
      </c>
      <c r="CX7" s="25">
        <v>88.25</v>
      </c>
      <c r="CY7" s="25">
        <v>86.98</v>
      </c>
      <c r="CZ7" s="25">
        <v>84.59</v>
      </c>
      <c r="DA7" s="25">
        <v>83.51</v>
      </c>
      <c r="DB7" s="25">
        <v>81.39</v>
      </c>
      <c r="DC7" s="25">
        <v>81.27</v>
      </c>
      <c r="DD7" s="25">
        <v>81.260000000000005</v>
      </c>
      <c r="DE7" s="25">
        <v>80.36</v>
      </c>
      <c r="DF7" s="25">
        <v>80.13</v>
      </c>
      <c r="DG7" s="25">
        <v>89.42</v>
      </c>
      <c r="DH7" s="25">
        <v>44.87</v>
      </c>
      <c r="DI7" s="25">
        <v>46.6</v>
      </c>
      <c r="DJ7" s="25">
        <v>48.17</v>
      </c>
      <c r="DK7" s="25">
        <v>49.92</v>
      </c>
      <c r="DL7" s="25">
        <v>51.22</v>
      </c>
      <c r="DM7" s="25">
        <v>49.92</v>
      </c>
      <c r="DN7" s="25">
        <v>50.63</v>
      </c>
      <c r="DO7" s="25">
        <v>51.29</v>
      </c>
      <c r="DP7" s="25">
        <v>52.2</v>
      </c>
      <c r="DQ7" s="25">
        <v>52.7</v>
      </c>
      <c r="DR7" s="25">
        <v>52.02</v>
      </c>
      <c r="DS7" s="25">
        <v>0.25</v>
      </c>
      <c r="DT7" s="25">
        <v>0.2</v>
      </c>
      <c r="DU7" s="25">
        <v>0.35</v>
      </c>
      <c r="DV7" s="25">
        <v>0.56999999999999995</v>
      </c>
      <c r="DW7" s="25">
        <v>0.66</v>
      </c>
      <c r="DX7" s="25">
        <v>16.88</v>
      </c>
      <c r="DY7" s="25">
        <v>18.28</v>
      </c>
      <c r="DZ7" s="25">
        <v>19.61</v>
      </c>
      <c r="EA7" s="25">
        <v>20.73</v>
      </c>
      <c r="EB7" s="25">
        <v>22.86</v>
      </c>
      <c r="EC7" s="25">
        <v>25.37</v>
      </c>
      <c r="ED7" s="25">
        <v>0</v>
      </c>
      <c r="EE7" s="25">
        <v>0.05</v>
      </c>
      <c r="EF7" s="25">
        <v>0.04</v>
      </c>
      <c r="EG7" s="25">
        <v>0.28000000000000003</v>
      </c>
      <c r="EH7" s="25">
        <v>0.34</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2025-01-24T06:46:17Z</dcterms:created>
  <dcterms:modified xsi:type="dcterms:W3CDTF">2025-02-28T10:10:28Z</dcterms:modified>
  <cp:category/>
</cp:coreProperties>
</file>