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7 下水道（小規模・特地）\"/>
    </mc:Choice>
  </mc:AlternateContent>
  <xr:revisionPtr revIDLastSave="0" documentId="13_ncr:1_{B192E4D2-F32A-451D-8B75-48AC23FD4474}" xr6:coauthVersionLast="47" xr6:coauthVersionMax="47" xr10:uidLastSave="{00000000-0000-0000-0000-000000000000}"/>
  <workbookProtection workbookAlgorithmName="SHA-512" workbookHashValue="ZnuIZ6LtSPeDqdWENcJKfyvHMYw/+J7lE+b9tarho9EcnvqM32cIkFXSAGLCrst0UhEe4mJsXiYjlAOotocqRQ==" workbookSaltValue="s1zjeaJUFZaZErqj4PldLg==" workbookSpinCount="100000" lockStructure="1"/>
  <bookViews>
    <workbookView xWindow="-110" yWindow="-110" windowWidth="19420" windowHeight="116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F85" i="4"/>
  <c r="AT10" i="4"/>
  <c r="I10" i="4"/>
</calcChain>
</file>

<file path=xl/sharedStrings.xml><?xml version="1.0" encoding="utf-8"?>
<sst xmlns="http://schemas.openxmlformats.org/spreadsheetml/2006/main" count="234" uniqueCount="115">
  <si>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</si>
  <si>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</si>
  <si>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</si>
  <si>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</si>
  <si>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</si>
  <si>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</si>
  <si>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</si>
  <si>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</si>
  <si>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</si>
  <si>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</si>
  <si>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</si>
  <si>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</si>
  <si>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</si>
  <si>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</si>
  <si>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</si>
  <si>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</si>
  <si>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</si>
  <si>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</si>
  <si>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</si>
  <si>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</si>
  <si>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</si>
  <si>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</si>
  <si>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</si>
  <si>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</si>
  <si>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</si>
  <si>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</si>
  <si>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</si>
  <si>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</si>
  <si>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</si>
  <si>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</si>
  <si>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</si>
  <si>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</si>
  <si>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</si>
  <si>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</si>
  <si>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</si>
  <si>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</si>
  <si>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</si>
  <si>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</si>
  <si>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</si>
  <si>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</si>
  <si>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</si>
  <si>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</si>
  <si>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</si>
  <si>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</si>
  <si>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</si>
  <si>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</si>
  <si>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</si>
  <si>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</si>
  <si>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</si>
  <si>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</si>
  <si>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</si>
  <si>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</si>
  <si>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</si>
  <si>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</si>
  <si>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</si>
  <si>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</si>
  <si>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</si>
  <si>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</si>
  <si>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</si>
  <si>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</si>
  <si>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</si>
  <si>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</si>
  <si>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</si>
  <si>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</si>
  <si>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</si>
  <si>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</si>
  <si>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</si>
  <si>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</si>
  <si>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</si>
  <si>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</si>
  <si>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</si>
  <si>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</si>
  <si>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</si>
  <si>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</si>
  <si>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</si>
  <si>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</si>
  <si>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</si>
  <si>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</si>
  <si>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</si>
  <si>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</si>
  <si>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</si>
  <si>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</si>
  <si>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</si>
  <si>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</si>
  <si>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</si>
  <si>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</si>
  <si>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</si>
  <si>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</si>
  <si>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</si>
  <si>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</si>
  <si>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</si>
  <si>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</si>
  <si>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</si>
  <si>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</si>
  <si>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</si>
  <si>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</si>
  <si>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高根沢町</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</si>
  <si>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</si>
  <si>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</si>
  <si>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</si>
  <si>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</si>
  <si>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</si>
  <si>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</si>
  <si>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</si>
  <si>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</si>
  <si>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</si>
  <si>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</si>
  <si>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</si>
  <si>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</si>
  <si>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</si>
  <si>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</si>
  <si>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</si>
  <si>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平成31年2月、令和元年度から令和10年度までの10年間について、計画的かつ合理的な経営を行い、安定的な事業運営を今後も持続させることを目的とした「下水道事業経営戦略」を策定しました。令和6年度には、投資・財政計画と実績の比較検証や、計画と乖離の原因の分析等を行い、持続可能な事業経営をするため、必要に応じて下水道事業経営戦略の見直しをしていきます。</t>
    <phoneticPr fontId="4"/>
  </si>
  <si>
    <t>　平成11年に整備完了し、供用開始から約25年経過しているため、今後施設の修繕や更新が必要となります。
　そのため、平成30年度に中長期的な視点で管渠、処理場施設の状態を予測しながら、計画的・効率的に管理運営するための計画「ストックマネジメント計画」を策定しました。引き続きライフサイクルコストの低減に努めつつ、施設の耐震化など防災対策に取組んでいきます。</t>
    <phoneticPr fontId="4"/>
  </si>
  <si>
    <t>　本町の小規模集合排水処理事業は整備済の為、新たな建設投資予定はなく、維持管理事業となります。
　「①経常収支比率」は黒字であることを示す100％を超えていますが、使用料収入に対して企業債償還金が大きく、一般会計からの繰入金により企業債の償還や急な支出に対応している状況のため、「③流動比率」は低水準となっています。
　「④企業債残高対事業規模比率」については、当事業は新たな借入がなく、企業債の返済段階であることから、企業債残高の減少に伴い年々減少していく見込みですが、使用料収入が少ないため類似団体と比較し高い値となっています。
　「⑤経費回収率」は100％、「⑥汚水処理原価」は297.47円と全国平均、類似団体と比較し低い値ではありますが、修繕費の減少による一時的なものであり、今後の維持管理費用の増加によっては高い水準となる可能性があります。
　「⑦施設利用率」については、晴天時処理能力が未記載であったためR1～R3まで値がありませんが、近年は計画処理能力の25％程度となっています。また、「⑧水洗化率」は100％と処理区域内の全世帯が接続済ではありますが、人口減少や節水機器等の普及により年々有収水量が減少していることから、今後も「⑦施設利用率」は低下し、「⑥汚水処理原価」は増加する見込み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</si>
</sst>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10-4642-A0F6-BA46F9E41E2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610-4642-A0F6-BA46F9E41E2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25</c:v>
                </c:pt>
                <c:pt idx="4">
                  <c:v>25</c:v>
                </c:pt>
              </c:numCache>
            </c:numRef>
          </c:val>
          <c:extLst>
            <c:ext xmlns:c16="http://schemas.microsoft.com/office/drawing/2014/chart" uri="{C3380CC4-5D6E-409C-BE32-E72D297353CC}">
              <c16:uniqueId val="{00000000-F1E7-4154-B8EE-224FB7D390F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34.68</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F1E7-4154-B8EE-224FB7D390F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F0C-4B92-8E48-C2E86EAD9EF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90.33</c:v>
                </c:pt>
                <c:pt idx="1">
                  <c:v>90.04</c:v>
                </c:pt>
                <c:pt idx="2">
                  <c:v>90.58</c:v>
                </c:pt>
                <c:pt idx="3">
                  <c:v>90.11</c:v>
                </c:pt>
                <c:pt idx="4">
                  <c:v>89.95</c:v>
                </c:pt>
              </c:numCache>
            </c:numRef>
          </c:val>
          <c:smooth val="0"/>
          <c:extLst>
            <c:ext xmlns:c16="http://schemas.microsoft.com/office/drawing/2014/chart" uri="{C3380CC4-5D6E-409C-BE32-E72D297353CC}">
              <c16:uniqueId val="{00000001-2F0C-4B92-8E48-C2E86EAD9EF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102.32</c:v>
                </c:pt>
                <c:pt idx="1">
                  <c:v>105.61</c:v>
                </c:pt>
                <c:pt idx="2">
                  <c:v>104.67</c:v>
                </c:pt>
                <c:pt idx="3">
                  <c:v>102.65</c:v>
                </c:pt>
                <c:pt idx="4">
                  <c:v>105.43</c:v>
                </c:pt>
              </c:numCache>
            </c:numRef>
          </c:val>
          <c:extLst>
            <c:ext xmlns:c16="http://schemas.microsoft.com/office/drawing/2014/chart" uri="{C3380CC4-5D6E-409C-BE32-E72D297353CC}">
              <c16:uniqueId val="{00000000-8894-40E3-97F9-7F24DE8E935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99.2</c:v>
                </c:pt>
                <c:pt idx="1">
                  <c:v>100.42</c:v>
                </c:pt>
                <c:pt idx="2">
                  <c:v>98.03</c:v>
                </c:pt>
                <c:pt idx="3">
                  <c:v>105.46</c:v>
                </c:pt>
                <c:pt idx="4">
                  <c:v>109.38</c:v>
                </c:pt>
              </c:numCache>
            </c:numRef>
          </c:val>
          <c:smooth val="0"/>
          <c:extLst>
            <c:ext xmlns:c16="http://schemas.microsoft.com/office/drawing/2014/chart" uri="{C3380CC4-5D6E-409C-BE32-E72D297353CC}">
              <c16:uniqueId val="{00000001-8894-40E3-97F9-7F24DE8E935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18.760000000000002</c:v>
                </c:pt>
                <c:pt idx="1">
                  <c:v>21.69</c:v>
                </c:pt>
                <c:pt idx="2">
                  <c:v>24.29</c:v>
                </c:pt>
                <c:pt idx="3">
                  <c:v>26.83</c:v>
                </c:pt>
                <c:pt idx="4">
                  <c:v>29.37</c:v>
                </c:pt>
              </c:numCache>
            </c:numRef>
          </c:val>
          <c:extLst>
            <c:ext xmlns:c16="http://schemas.microsoft.com/office/drawing/2014/chart" uri="{C3380CC4-5D6E-409C-BE32-E72D297353CC}">
              <c16:uniqueId val="{00000000-F55E-4954-B879-F65EDE7755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c:v>
                </c:pt>
                <c:pt idx="1">
                  <c:v>29.28</c:v>
                </c:pt>
                <c:pt idx="2">
                  <c:v>32.380000000000003</c:v>
                </c:pt>
                <c:pt idx="3">
                  <c:v>35.24</c:v>
                </c:pt>
                <c:pt idx="4">
                  <c:v>36.090000000000003</c:v>
                </c:pt>
              </c:numCache>
            </c:numRef>
          </c:val>
          <c:smooth val="0"/>
          <c:extLst>
            <c:ext xmlns:c16="http://schemas.microsoft.com/office/drawing/2014/chart" uri="{C3380CC4-5D6E-409C-BE32-E72D297353CC}">
              <c16:uniqueId val="{00000001-F55E-4954-B879-F65EDE7755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C3-4CC6-9F07-96CB0ACE1AD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8C3-4CC6-9F07-96CB0ACE1AD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ED-4610-832A-0182396DC04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1500.46</c:v>
                </c:pt>
                <c:pt idx="1">
                  <c:v>762.05</c:v>
                </c:pt>
                <c:pt idx="2">
                  <c:v>755.68</c:v>
                </c:pt>
                <c:pt idx="3">
                  <c:v>806.39</c:v>
                </c:pt>
                <c:pt idx="4">
                  <c:v>641.13</c:v>
                </c:pt>
              </c:numCache>
            </c:numRef>
          </c:val>
          <c:smooth val="0"/>
          <c:extLst>
            <c:ext xmlns:c16="http://schemas.microsoft.com/office/drawing/2014/chart" uri="{C3380CC4-5D6E-409C-BE32-E72D297353CC}">
              <c16:uniqueId val="{00000001-AAED-4610-832A-0182396DC04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213.68</c:v>
                </c:pt>
                <c:pt idx="1">
                  <c:v>137.9</c:v>
                </c:pt>
                <c:pt idx="2">
                  <c:v>62.14</c:v>
                </c:pt>
                <c:pt idx="3">
                  <c:v>9.1199999999999992</c:v>
                </c:pt>
                <c:pt idx="4">
                  <c:v>25.52</c:v>
                </c:pt>
              </c:numCache>
            </c:numRef>
          </c:val>
          <c:extLst>
            <c:ext xmlns:c16="http://schemas.microsoft.com/office/drawing/2014/chart" uri="{C3380CC4-5D6E-409C-BE32-E72D297353CC}">
              <c16:uniqueId val="{00000000-2382-418D-AFDF-C816C257611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81.260000000000005</c:v>
                </c:pt>
                <c:pt idx="1">
                  <c:v>92.61</c:v>
                </c:pt>
                <c:pt idx="2">
                  <c:v>91.41</c:v>
                </c:pt>
                <c:pt idx="3">
                  <c:v>96.26</c:v>
                </c:pt>
                <c:pt idx="4">
                  <c:v>90.92</c:v>
                </c:pt>
              </c:numCache>
            </c:numRef>
          </c:val>
          <c:smooth val="0"/>
          <c:extLst>
            <c:ext xmlns:c16="http://schemas.microsoft.com/office/drawing/2014/chart" uri="{C3380CC4-5D6E-409C-BE32-E72D297353CC}">
              <c16:uniqueId val="{00000001-2382-418D-AFDF-C816C257611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4670.0200000000004</c:v>
                </c:pt>
                <c:pt idx="1">
                  <c:v>4199.5200000000004</c:v>
                </c:pt>
                <c:pt idx="2">
                  <c:v>3698.07</c:v>
                </c:pt>
                <c:pt idx="3">
                  <c:v>3210.92</c:v>
                </c:pt>
                <c:pt idx="4">
                  <c:v>2681.36</c:v>
                </c:pt>
              </c:numCache>
            </c:numRef>
          </c:val>
          <c:extLst>
            <c:ext xmlns:c16="http://schemas.microsoft.com/office/drawing/2014/chart" uri="{C3380CC4-5D6E-409C-BE32-E72D297353CC}">
              <c16:uniqueId val="{00000000-DE9C-4F85-B65E-BD15AEAB5BA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1748.51</c:v>
                </c:pt>
                <c:pt idx="1">
                  <c:v>1640.16</c:v>
                </c:pt>
                <c:pt idx="2">
                  <c:v>1521.05</c:v>
                </c:pt>
                <c:pt idx="3">
                  <c:v>1490.65</c:v>
                </c:pt>
                <c:pt idx="4">
                  <c:v>1312.67</c:v>
                </c:pt>
              </c:numCache>
            </c:numRef>
          </c:val>
          <c:smooth val="0"/>
          <c:extLst>
            <c:ext xmlns:c16="http://schemas.microsoft.com/office/drawing/2014/chart" uri="{C3380CC4-5D6E-409C-BE32-E72D297353CC}">
              <c16:uniqueId val="{00000001-DE9C-4F85-B65E-BD15AEAB5BA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37.200000000000003</c:v>
                </c:pt>
                <c:pt idx="1">
                  <c:v>100</c:v>
                </c:pt>
                <c:pt idx="2">
                  <c:v>100</c:v>
                </c:pt>
                <c:pt idx="3">
                  <c:v>100</c:v>
                </c:pt>
                <c:pt idx="4">
                  <c:v>100</c:v>
                </c:pt>
              </c:numCache>
            </c:numRef>
          </c:val>
          <c:extLst>
            <c:ext xmlns:c16="http://schemas.microsoft.com/office/drawing/2014/chart" uri="{C3380CC4-5D6E-409C-BE32-E72D297353CC}">
              <c16:uniqueId val="{00000000-C40C-424D-B211-A0F0E500CE2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34.99</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C40C-424D-B211-A0F0E500CE2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755.9</c:v>
                </c:pt>
                <c:pt idx="1">
                  <c:v>311.56</c:v>
                </c:pt>
                <c:pt idx="2">
                  <c:v>358.69</c:v>
                </c:pt>
                <c:pt idx="3">
                  <c:v>320.62</c:v>
                </c:pt>
                <c:pt idx="4">
                  <c:v>297.47000000000003</c:v>
                </c:pt>
              </c:numCache>
            </c:numRef>
          </c:val>
          <c:extLst>
            <c:ext xmlns:c16="http://schemas.microsoft.com/office/drawing/2014/chart" uri="{C3380CC4-5D6E-409C-BE32-E72D297353CC}">
              <c16:uniqueId val="{00000000-086F-44E7-97BE-5BD2FE5CEA5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520.91999999999996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086F-44E7-97BE-5BD2FE5CEA5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高根沢町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小規模集合排水処理</v>
      </c>
      <c r="Q8" s="39"/>
      <c r="R8" s="39"/>
      <c r="S8" s="39"/>
      <c r="T8" s="39"/>
      <c r="U8" s="39"/>
      <c r="V8" s="39"/>
      <c r="W8" s="39" t="str">
        <f>データ!L6</f>
        <v>I2</v>
      </c>
      <c r="X8" s="39"/>
      <c r="Y8" s="39"/>
      <c r="Z8" s="39"/>
      <c r="AA8" s="39"/>
      <c r="AB8" s="39"/>
      <c r="AC8" s="39"/>
      <c r="AD8" s="40" t="str">
        <f>データ!$M$6</f>
        <v>非設置</v>
      </c>
      <c r="AE8" s="40"/>
      <c r="AF8" s="40"/>
      <c r="AG8" s="40"/>
      <c r="AH8" s="40"/>
      <c r="AI8" s="40"/>
      <c r="AJ8" s="40"/>
      <c r="AK8" s="3"/>
      <c r="AL8" s="41">
        <f>データ!S6</f>
        <v>28803</v>
      </c>
      <c r="AM8" s="41"/>
      <c r="AN8" s="41"/>
      <c r="AO8" s="41"/>
      <c r="AP8" s="41"/>
      <c r="AQ8" s="41"/>
      <c r="AR8" s="41"/>
      <c r="AS8" s="41"/>
      <c r="AT8" s="34">
        <f>データ!T6</f>
        <v>70.87</v>
      </c>
      <c r="AU8" s="34"/>
      <c r="AV8" s="34"/>
      <c r="AW8" s="34"/>
      <c r="AX8" s="34"/>
      <c r="AY8" s="34"/>
      <c r="AZ8" s="34"/>
      <c r="BA8" s="34"/>
      <c r="BB8" s="34">
        <f>データ!U6</f>
        <v>406.42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30.54</v>
      </c>
      <c r="J10" s="34"/>
      <c r="K10" s="34"/>
      <c r="L10" s="34"/>
      <c r="M10" s="34"/>
      <c r="N10" s="34"/>
      <c r="O10" s="34"/>
      <c r="P10" s="34">
        <f>データ!P6</f>
        <v>0.11</v>
      </c>
      <c r="Q10" s="34"/>
      <c r="R10" s="34"/>
      <c r="S10" s="34"/>
      <c r="T10" s="34"/>
      <c r="U10" s="34"/>
      <c r="V10" s="34"/>
      <c r="W10" s="34">
        <f>データ!Q6</f>
        <v>100</v>
      </c>
      <c r="X10" s="34"/>
      <c r="Y10" s="34"/>
      <c r="Z10" s="34"/>
      <c r="AA10" s="34"/>
      <c r="AB10" s="34"/>
      <c r="AC10" s="34"/>
      <c r="AD10" s="41">
        <f>データ!R6</f>
        <v>3740</v>
      </c>
      <c r="AE10" s="41"/>
      <c r="AF10" s="41"/>
      <c r="AG10" s="41"/>
      <c r="AH10" s="41"/>
      <c r="AI10" s="41"/>
      <c r="AJ10" s="41"/>
      <c r="AK10" s="2"/>
      <c r="AL10" s="41">
        <f>データ!V6</f>
        <v>31</v>
      </c>
      <c r="AM10" s="41"/>
      <c r="AN10" s="41"/>
      <c r="AO10" s="41"/>
      <c r="AP10" s="41"/>
      <c r="AQ10" s="41"/>
      <c r="AR10" s="41"/>
      <c r="AS10" s="41"/>
      <c r="AT10" s="34">
        <f>データ!W6</f>
        <v>0.1</v>
      </c>
      <c r="AU10" s="34"/>
      <c r="AV10" s="34"/>
      <c r="AW10" s="34"/>
      <c r="AX10" s="34"/>
      <c r="AY10" s="34"/>
      <c r="AZ10" s="34"/>
      <c r="BA10" s="34"/>
      <c r="BB10" s="34">
        <f>データ!X6</f>
        <v>310</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112</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【109.13】</v>
      </c>
      <c r="F85" s="12" t="str">
        <f>データ!AT6</f>
        <v>【631.67】</v>
      </c>
      <c r="G85" s="12" t="str">
        <f>データ!BE6</f>
        <v>【91.66】</v>
      </c>
      <c r="H85" s="12" t="str">
        <f>データ!BP6</f>
        <v>【1,321.62】</v>
      </c>
      <c r="I85" s="12" t="str">
        <f>データ!CA6</f>
        <v>【34.61】</v>
      </c>
      <c r="J85" s="12" t="str">
        <f>データ!CL6</f>
        <v>【538.24】</v>
      </c>
      <c r="K85" s="12" t="str">
        <f>データ!CW6</f>
        <v>【33.03】</v>
      </c>
      <c r="L85" s="12" t="str">
        <f>データ!DH6</f>
        <v>【89.81】</v>
      </c>
      <c r="M85" s="12" t="str">
        <f>データ!DS6</f>
        <v>【35.75】</v>
      </c>
      <c r="N85" s="12" t="str">
        <f>データ!ED6</f>
        <v>【0.00】</v>
      </c>
      <c r="O85" s="12" t="str">
        <f>データ!EO6</f>
        <v>【0.00】</v>
      </c>
    </row>
  </sheetData>
  <sheetProtection algorithmName="SHA-512" hashValue="33SP6vBYq2uHblEeEowfB7JtEQSZ1kbo5o+YzDrB8E6UAfJOsLiLXEhNIfXm0l9PcTPLx1fCImeStP0zie1qLg==" saltValue="+tMzYUdEKieWDXJcOY8K2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93866</v>
      </c>
      <c r="D6" s="19">
        <f t="shared" si="3"/>
        <v>46</v>
      </c>
      <c r="E6" s="19">
        <f t="shared" si="3"/>
        <v>17</v>
      </c>
      <c r="F6" s="19">
        <f t="shared" si="3"/>
        <v>9</v>
      </c>
      <c r="G6" s="19">
        <f t="shared" si="3"/>
        <v>0</v>
      </c>
      <c r="H6" s="19" t="str">
        <f t="shared" si="3"/>
        <v>栃木県　高根沢町</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30.54</v>
      </c>
      <c r="P6" s="20">
        <f t="shared" si="3"/>
        <v>0.11</v>
      </c>
      <c r="Q6" s="20">
        <f t="shared" si="3"/>
        <v>100</v>
      </c>
      <c r="R6" s="20">
        <f t="shared" si="3"/>
        <v>3740</v>
      </c>
      <c r="S6" s="20">
        <f t="shared" si="3"/>
        <v>28803</v>
      </c>
      <c r="T6" s="20">
        <f t="shared" si="3"/>
        <v>70.87</v>
      </c>
      <c r="U6" s="20">
        <f t="shared" si="3"/>
        <v>406.42</v>
      </c>
      <c r="V6" s="20">
        <f t="shared" si="3"/>
        <v>31</v>
      </c>
      <c r="W6" s="20">
        <f t="shared" si="3"/>
        <v>0.1</v>
      </c>
      <c r="X6" s="20">
        <f t="shared" si="3"/>
        <v>310</v>
      </c>
      <c r="Y6" s="21">
        <f>IF(Y7="",NA(),Y7)</f>
        <v>102.32</v>
      </c>
      <c r="Z6" s="21">
        <f t="shared" ref="Z6:AH6" si="4">IF(Z7="",NA(),Z7)</f>
        <v>105.61</v>
      </c>
      <c r="AA6" s="21">
        <f t="shared" si="4"/>
        <v>104.67</v>
      </c>
      <c r="AB6" s="21">
        <f t="shared" si="4"/>
        <v>102.65</v>
      </c>
      <c r="AC6" s="21">
        <f t="shared" si="4"/>
        <v>105.43</v>
      </c>
      <c r="AD6" s="21">
        <f t="shared" si="4"/>
        <v>99.2</v>
      </c>
      <c r="AE6" s="21">
        <f t="shared" si="4"/>
        <v>100.42</v>
      </c>
      <c r="AF6" s="21">
        <f t="shared" si="4"/>
        <v>98.03</v>
      </c>
      <c r="AG6" s="21">
        <f t="shared" si="4"/>
        <v>105.46</v>
      </c>
      <c r="AH6" s="21">
        <f t="shared" si="4"/>
        <v>109.38</v>
      </c>
      <c r="AI6" s="20" t="str">
        <f>IF(AI7="","",IF(AI7="-","【-】","【"&amp;SUBSTITUTE(TEXT(AI7,"#,##0.00"),"-","△")&amp;"】"))</f>
        <v>【109.13】</v>
      </c>
      <c r="AJ6" s="20">
        <f>IF(AJ7="",NA(),AJ7)</f>
        <v>0</v>
      </c>
      <c r="AK6" s="20">
        <f t="shared" ref="AK6:AS6" si="5">IF(AK7="",NA(),AK7)</f>
        <v>0</v>
      </c>
      <c r="AL6" s="20">
        <f t="shared" si="5"/>
        <v>0</v>
      </c>
      <c r="AM6" s="20">
        <f t="shared" si="5"/>
        <v>0</v>
      </c>
      <c r="AN6" s="20">
        <f t="shared" si="5"/>
        <v>0</v>
      </c>
      <c r="AO6" s="21">
        <f t="shared" si="5"/>
        <v>1500.46</v>
      </c>
      <c r="AP6" s="21">
        <f t="shared" si="5"/>
        <v>762.05</v>
      </c>
      <c r="AQ6" s="21">
        <f t="shared" si="5"/>
        <v>755.68</v>
      </c>
      <c r="AR6" s="21">
        <f t="shared" si="5"/>
        <v>806.39</v>
      </c>
      <c r="AS6" s="21">
        <f t="shared" si="5"/>
        <v>641.13</v>
      </c>
      <c r="AT6" s="20" t="str">
        <f>IF(AT7="","",IF(AT7="-","【-】","【"&amp;SUBSTITUTE(TEXT(AT7,"#,##0.00"),"-","△")&amp;"】"))</f>
        <v>【631.67】</v>
      </c>
      <c r="AU6" s="21">
        <f>IF(AU7="",NA(),AU7)</f>
        <v>213.68</v>
      </c>
      <c r="AV6" s="21">
        <f t="shared" ref="AV6:BD6" si="6">IF(AV7="",NA(),AV7)</f>
        <v>137.9</v>
      </c>
      <c r="AW6" s="21">
        <f t="shared" si="6"/>
        <v>62.14</v>
      </c>
      <c r="AX6" s="21">
        <f t="shared" si="6"/>
        <v>9.1199999999999992</v>
      </c>
      <c r="AY6" s="21">
        <f t="shared" si="6"/>
        <v>25.52</v>
      </c>
      <c r="AZ6" s="21">
        <f t="shared" si="6"/>
        <v>81.260000000000005</v>
      </c>
      <c r="BA6" s="21">
        <f t="shared" si="6"/>
        <v>92.61</v>
      </c>
      <c r="BB6" s="21">
        <f t="shared" si="6"/>
        <v>91.41</v>
      </c>
      <c r="BC6" s="21">
        <f t="shared" si="6"/>
        <v>96.26</v>
      </c>
      <c r="BD6" s="21">
        <f t="shared" si="6"/>
        <v>90.92</v>
      </c>
      <c r="BE6" s="20" t="str">
        <f>IF(BE7="","",IF(BE7="-","【-】","【"&amp;SUBSTITUTE(TEXT(BE7,"#,##0.00"),"-","△")&amp;"】"))</f>
        <v>【91.66】</v>
      </c>
      <c r="BF6" s="21">
        <f>IF(BF7="",NA(),BF7)</f>
        <v>4670.0200000000004</v>
      </c>
      <c r="BG6" s="21">
        <f t="shared" ref="BG6:BO6" si="7">IF(BG7="",NA(),BG7)</f>
        <v>4199.5200000000004</v>
      </c>
      <c r="BH6" s="21">
        <f t="shared" si="7"/>
        <v>3698.07</v>
      </c>
      <c r="BI6" s="21">
        <f t="shared" si="7"/>
        <v>3210.92</v>
      </c>
      <c r="BJ6" s="21">
        <f t="shared" si="7"/>
        <v>2681.36</v>
      </c>
      <c r="BK6" s="21">
        <f t="shared" si="7"/>
        <v>1748.51</v>
      </c>
      <c r="BL6" s="21">
        <f t="shared" si="7"/>
        <v>1640.16</v>
      </c>
      <c r="BM6" s="21">
        <f t="shared" si="7"/>
        <v>1521.05</v>
      </c>
      <c r="BN6" s="21">
        <f t="shared" si="7"/>
        <v>1490.65</v>
      </c>
      <c r="BO6" s="21">
        <f t="shared" si="7"/>
        <v>1312.67</v>
      </c>
      <c r="BP6" s="20" t="str">
        <f>IF(BP7="","",IF(BP7="-","【-】","【"&amp;SUBSTITUTE(TEXT(BP7,"#,##0.00"),"-","△")&amp;"】"))</f>
        <v>【1,321.62】</v>
      </c>
      <c r="BQ6" s="21">
        <f>IF(BQ7="",NA(),BQ7)</f>
        <v>37.200000000000003</v>
      </c>
      <c r="BR6" s="21">
        <f t="shared" ref="BR6:BZ6" si="8">IF(BR7="",NA(),BR7)</f>
        <v>100</v>
      </c>
      <c r="BS6" s="21">
        <f t="shared" si="8"/>
        <v>100</v>
      </c>
      <c r="BT6" s="21">
        <f t="shared" si="8"/>
        <v>100</v>
      </c>
      <c r="BU6" s="21">
        <f t="shared" si="8"/>
        <v>100</v>
      </c>
      <c r="BV6" s="21">
        <f t="shared" si="8"/>
        <v>34.99</v>
      </c>
      <c r="BW6" s="21">
        <f t="shared" si="8"/>
        <v>38.270000000000003</v>
      </c>
      <c r="BX6" s="21">
        <f t="shared" si="8"/>
        <v>37.520000000000003</v>
      </c>
      <c r="BY6" s="21">
        <f t="shared" si="8"/>
        <v>34.96</v>
      </c>
      <c r="BZ6" s="21">
        <f t="shared" si="8"/>
        <v>34.44</v>
      </c>
      <c r="CA6" s="20" t="str">
        <f>IF(CA7="","",IF(CA7="-","【-】","【"&amp;SUBSTITUTE(TEXT(CA7,"#,##0.00"),"-","△")&amp;"】"))</f>
        <v>【34.61】</v>
      </c>
      <c r="CB6" s="21">
        <f>IF(CB7="",NA(),CB7)</f>
        <v>755.9</v>
      </c>
      <c r="CC6" s="21">
        <f t="shared" ref="CC6:CK6" si="9">IF(CC7="",NA(),CC7)</f>
        <v>311.56</v>
      </c>
      <c r="CD6" s="21">
        <f t="shared" si="9"/>
        <v>358.69</v>
      </c>
      <c r="CE6" s="21">
        <f t="shared" si="9"/>
        <v>320.62</v>
      </c>
      <c r="CF6" s="21">
        <f t="shared" si="9"/>
        <v>297.47000000000003</v>
      </c>
      <c r="CG6" s="21">
        <f t="shared" si="9"/>
        <v>520.91999999999996</v>
      </c>
      <c r="CH6" s="21">
        <f t="shared" si="9"/>
        <v>486.77</v>
      </c>
      <c r="CI6" s="21">
        <f t="shared" si="9"/>
        <v>502.1</v>
      </c>
      <c r="CJ6" s="21">
        <f t="shared" si="9"/>
        <v>539.07000000000005</v>
      </c>
      <c r="CK6" s="21">
        <f t="shared" si="9"/>
        <v>541.80999999999995</v>
      </c>
      <c r="CL6" s="20" t="str">
        <f>IF(CL7="","",IF(CL7="-","【-】","【"&amp;SUBSTITUTE(TEXT(CL7,"#,##0.00"),"-","△")&amp;"】"))</f>
        <v>【538.24】</v>
      </c>
      <c r="CM6" s="21" t="str">
        <f>IF(CM7="",NA(),CM7)</f>
        <v>-</v>
      </c>
      <c r="CN6" s="21" t="str">
        <f t="shared" ref="CN6:CV6" si="10">IF(CN7="",NA(),CN7)</f>
        <v>-</v>
      </c>
      <c r="CO6" s="21" t="str">
        <f t="shared" si="10"/>
        <v>-</v>
      </c>
      <c r="CP6" s="21">
        <f t="shared" si="10"/>
        <v>25</v>
      </c>
      <c r="CQ6" s="21">
        <f t="shared" si="10"/>
        <v>25</v>
      </c>
      <c r="CR6" s="21">
        <f t="shared" si="10"/>
        <v>34.68</v>
      </c>
      <c r="CS6" s="21">
        <f t="shared" si="10"/>
        <v>34.700000000000003</v>
      </c>
      <c r="CT6" s="21">
        <f t="shared" si="10"/>
        <v>46.83</v>
      </c>
      <c r="CU6" s="21">
        <f t="shared" si="10"/>
        <v>33.74</v>
      </c>
      <c r="CV6" s="21">
        <f t="shared" si="10"/>
        <v>32.979999999999997</v>
      </c>
      <c r="CW6" s="20" t="str">
        <f>IF(CW7="","",IF(CW7="-","【-】","【"&amp;SUBSTITUTE(TEXT(CW7,"#,##0.00"),"-","△")&amp;"】"))</f>
        <v>【33.03】</v>
      </c>
      <c r="CX6" s="21">
        <f>IF(CX7="",NA(),CX7)</f>
        <v>100</v>
      </c>
      <c r="CY6" s="21">
        <f t="shared" ref="CY6:DG6" si="11">IF(CY7="",NA(),CY7)</f>
        <v>100</v>
      </c>
      <c r="CZ6" s="21">
        <f t="shared" si="11"/>
        <v>100</v>
      </c>
      <c r="DA6" s="21">
        <f t="shared" si="11"/>
        <v>100</v>
      </c>
      <c r="DB6" s="21">
        <f t="shared" si="11"/>
        <v>100</v>
      </c>
      <c r="DC6" s="21">
        <f t="shared" si="11"/>
        <v>90.33</v>
      </c>
      <c r="DD6" s="21">
        <f t="shared" si="11"/>
        <v>90.04</v>
      </c>
      <c r="DE6" s="21">
        <f t="shared" si="11"/>
        <v>90.58</v>
      </c>
      <c r="DF6" s="21">
        <f t="shared" si="11"/>
        <v>90.11</v>
      </c>
      <c r="DG6" s="21">
        <f t="shared" si="11"/>
        <v>89.95</v>
      </c>
      <c r="DH6" s="20" t="str">
        <f>IF(DH7="","",IF(DH7="-","【-】","【"&amp;SUBSTITUTE(TEXT(DH7,"#,##0.00"),"-","△")&amp;"】"))</f>
        <v>【89.81】</v>
      </c>
      <c r="DI6" s="21">
        <f>IF(DI7="",NA(),DI7)</f>
        <v>18.760000000000002</v>
      </c>
      <c r="DJ6" s="21">
        <f t="shared" ref="DJ6:DR6" si="12">IF(DJ7="",NA(),DJ7)</f>
        <v>21.69</v>
      </c>
      <c r="DK6" s="21">
        <f t="shared" si="12"/>
        <v>24.29</v>
      </c>
      <c r="DL6" s="21">
        <f t="shared" si="12"/>
        <v>26.83</v>
      </c>
      <c r="DM6" s="21">
        <f t="shared" si="12"/>
        <v>29.37</v>
      </c>
      <c r="DN6" s="21">
        <f t="shared" si="12"/>
        <v>31</v>
      </c>
      <c r="DO6" s="21">
        <f t="shared" si="12"/>
        <v>29.28</v>
      </c>
      <c r="DP6" s="21">
        <f t="shared" si="12"/>
        <v>32.380000000000003</v>
      </c>
      <c r="DQ6" s="21">
        <f t="shared" si="12"/>
        <v>35.24</v>
      </c>
      <c r="DR6" s="21">
        <f t="shared" si="12"/>
        <v>36.090000000000003</v>
      </c>
      <c r="DS6" s="20" t="str">
        <f>IF(DS7="","",IF(DS7="-","【-】","【"&amp;SUBSTITUTE(TEXT(DS7,"#,##0.00"),"-","△")&amp;"】"))</f>
        <v>【35.75】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2">
      <c r="A7" s="14"/>
      <c r="B7" s="23">
        <v>2023</v>
      </c>
      <c r="C7" s="23">
        <v>93866</v>
      </c>
      <c r="D7" s="23">
        <v>46</v>
      </c>
      <c r="E7" s="23">
        <v>17</v>
      </c>
      <c r="F7" s="23">
        <v>9</v>
      </c>
      <c r="G7" s="23">
        <v>0</v>
      </c>
      <c r="H7" s="23" t="s">
        <v>96</v>
      </c>
      <c r="I7" s="23" t="s">
        <v>97</v>
      </c>
      <c r="J7" s="23" t="s">
        <v>98</v>
      </c>
      <c r="K7" s="23" t="s">
        <v>99</v>
      </c>
      <c r="L7" s="23" t="s">
        <v>100</v>
      </c>
      <c r="M7" s="23" t="s">
        <v>101</v>
      </c>
      <c r="N7" s="24" t="s">
        <v>102</v>
      </c>
      <c r="O7" s="24">
        <v>30.54</v>
      </c>
      <c r="P7" s="24">
        <v>0.11</v>
      </c>
      <c r="Q7" s="24">
        <v>100</v>
      </c>
      <c r="R7" s="24">
        <v>3740</v>
      </c>
      <c r="S7" s="24">
        <v>28803</v>
      </c>
      <c r="T7" s="24">
        <v>70.87</v>
      </c>
      <c r="U7" s="24">
        <v>406.42</v>
      </c>
      <c r="V7" s="24">
        <v>31</v>
      </c>
      <c r="W7" s="24">
        <v>0.1</v>
      </c>
      <c r="X7" s="24">
        <v>310</v>
      </c>
      <c r="Y7" s="24">
        <v>102.32</v>
      </c>
      <c r="Z7" s="24">
        <v>105.61</v>
      </c>
      <c r="AA7" s="24">
        <v>104.67</v>
      </c>
      <c r="AB7" s="24">
        <v>102.65</v>
      </c>
      <c r="AC7" s="24">
        <v>105.43</v>
      </c>
      <c r="AD7" s="24">
        <v>99.2</v>
      </c>
      <c r="AE7" s="24">
        <v>100.42</v>
      </c>
      <c r="AF7" s="24">
        <v>98.03</v>
      </c>
      <c r="AG7" s="24">
        <v>105.46</v>
      </c>
      <c r="AH7" s="24">
        <v>109.38</v>
      </c>
      <c r="AI7" s="24">
        <v>109.13</v>
      </c>
      <c r="AJ7" s="24">
        <v>0</v>
      </c>
      <c r="AK7" s="24">
        <v>0</v>
      </c>
      <c r="AL7" s="24">
        <v>0</v>
      </c>
      <c r="AM7" s="24">
        <v>0</v>
      </c>
      <c r="AN7" s="24">
        <v>0</v>
      </c>
      <c r="AO7" s="24">
        <v>1500.46</v>
      </c>
      <c r="AP7" s="24">
        <v>762.05</v>
      </c>
      <c r="AQ7" s="24">
        <v>755.68</v>
      </c>
      <c r="AR7" s="24">
        <v>806.39</v>
      </c>
      <c r="AS7" s="24">
        <v>641.13</v>
      </c>
      <c r="AT7" s="24">
        <v>631.66999999999996</v>
      </c>
      <c r="AU7" s="24">
        <v>213.68</v>
      </c>
      <c r="AV7" s="24">
        <v>137.9</v>
      </c>
      <c r="AW7" s="24">
        <v>62.14</v>
      </c>
      <c r="AX7" s="24">
        <v>9.1199999999999992</v>
      </c>
      <c r="AY7" s="24">
        <v>25.52</v>
      </c>
      <c r="AZ7" s="24">
        <v>81.260000000000005</v>
      </c>
      <c r="BA7" s="24">
        <v>92.61</v>
      </c>
      <c r="BB7" s="24">
        <v>91.41</v>
      </c>
      <c r="BC7" s="24">
        <v>96.26</v>
      </c>
      <c r="BD7" s="24">
        <v>90.92</v>
      </c>
      <c r="BE7" s="24">
        <v>91.66</v>
      </c>
      <c r="BF7" s="24">
        <v>4670.0200000000004</v>
      </c>
      <c r="BG7" s="24">
        <v>4199.5200000000004</v>
      </c>
      <c r="BH7" s="24">
        <v>3698.07</v>
      </c>
      <c r="BI7" s="24">
        <v>3210.92</v>
      </c>
      <c r="BJ7" s="24">
        <v>2681.36</v>
      </c>
      <c r="BK7" s="24">
        <v>1748.51</v>
      </c>
      <c r="BL7" s="24">
        <v>1640.16</v>
      </c>
      <c r="BM7" s="24">
        <v>1521.05</v>
      </c>
      <c r="BN7" s="24">
        <v>1490.65</v>
      </c>
      <c r="BO7" s="24">
        <v>1312.67</v>
      </c>
      <c r="BP7" s="24">
        <v>1321.62</v>
      </c>
      <c r="BQ7" s="24">
        <v>37.200000000000003</v>
      </c>
      <c r="BR7" s="24">
        <v>100</v>
      </c>
      <c r="BS7" s="24">
        <v>100</v>
      </c>
      <c r="BT7" s="24">
        <v>100</v>
      </c>
      <c r="BU7" s="24">
        <v>100</v>
      </c>
      <c r="BV7" s="24">
        <v>34.99</v>
      </c>
      <c r="BW7" s="24">
        <v>38.270000000000003</v>
      </c>
      <c r="BX7" s="24">
        <v>37.520000000000003</v>
      </c>
      <c r="BY7" s="24">
        <v>34.96</v>
      </c>
      <c r="BZ7" s="24">
        <v>34.44</v>
      </c>
      <c r="CA7" s="24">
        <v>34.61</v>
      </c>
      <c r="CB7" s="24">
        <v>755.9</v>
      </c>
      <c r="CC7" s="24">
        <v>311.56</v>
      </c>
      <c r="CD7" s="24">
        <v>358.69</v>
      </c>
      <c r="CE7" s="24">
        <v>320.62</v>
      </c>
      <c r="CF7" s="24">
        <v>297.47000000000003</v>
      </c>
      <c r="CG7" s="24">
        <v>520.91999999999996</v>
      </c>
      <c r="CH7" s="24">
        <v>486.77</v>
      </c>
      <c r="CI7" s="24">
        <v>502.1</v>
      </c>
      <c r="CJ7" s="24">
        <v>539.07000000000005</v>
      </c>
      <c r="CK7" s="24">
        <v>541.80999999999995</v>
      </c>
      <c r="CL7" s="24">
        <v>538.24</v>
      </c>
      <c r="CM7" s="24" t="s">
        <v>102</v>
      </c>
      <c r="CN7" s="24" t="s">
        <v>102</v>
      </c>
      <c r="CO7" s="24" t="s">
        <v>102</v>
      </c>
      <c r="CP7" s="24">
        <v>25</v>
      </c>
      <c r="CQ7" s="24">
        <v>25</v>
      </c>
      <c r="CR7" s="24">
        <v>34.68</v>
      </c>
      <c r="CS7" s="24">
        <v>34.700000000000003</v>
      </c>
      <c r="CT7" s="24">
        <v>46.83</v>
      </c>
      <c r="CU7" s="24">
        <v>33.74</v>
      </c>
      <c r="CV7" s="24">
        <v>32.979999999999997</v>
      </c>
      <c r="CW7" s="24">
        <v>33.03</v>
      </c>
      <c r="CX7" s="24">
        <v>100</v>
      </c>
      <c r="CY7" s="24">
        <v>100</v>
      </c>
      <c r="CZ7" s="24">
        <v>100</v>
      </c>
      <c r="DA7" s="24">
        <v>100</v>
      </c>
      <c r="DB7" s="24">
        <v>100</v>
      </c>
      <c r="DC7" s="24">
        <v>90.33</v>
      </c>
      <c r="DD7" s="24">
        <v>90.04</v>
      </c>
      <c r="DE7" s="24">
        <v>90.58</v>
      </c>
      <c r="DF7" s="24">
        <v>90.11</v>
      </c>
      <c r="DG7" s="24">
        <v>89.95</v>
      </c>
      <c r="DH7" s="24">
        <v>89.81</v>
      </c>
      <c r="DI7" s="24">
        <v>18.760000000000002</v>
      </c>
      <c r="DJ7" s="24">
        <v>21.69</v>
      </c>
      <c r="DK7" s="24">
        <v>24.29</v>
      </c>
      <c r="DL7" s="24">
        <v>26.83</v>
      </c>
      <c r="DM7" s="24">
        <v>29.37</v>
      </c>
      <c r="DN7" s="24">
        <v>31</v>
      </c>
      <c r="DO7" s="24">
        <v>29.28</v>
      </c>
      <c r="DP7" s="24">
        <v>32.380000000000003</v>
      </c>
      <c r="DQ7" s="24">
        <v>35.24</v>
      </c>
      <c r="DR7" s="24">
        <v>36.090000000000003</v>
      </c>
      <c r="DS7" s="24">
        <v>35.75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2025-01-24T07:22:50Z</dcterms:created>
  <dcterms:modified xsi:type="dcterms:W3CDTF">2025-03-04T09:18:23Z</dcterms:modified>
  <cp:category/>
</cp:coreProperties>
</file>