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I10" i="4" s="1"/>
  <c r="N6" i="5"/>
  <c r="B10" i="4" s="1"/>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BB8" i="4"/>
  <c r="AT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<sst xmlns="http://schemas.openxmlformats.org/spreadsheetml/2006/main" count="232" uniqueCount="120">
  <si>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</si>
  <si>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</si>
  <si>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</si>
  <si>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</si>
  <si>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</si>
  <si>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</si>
  <si>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</si>
  <si>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</si>
  <si>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</si>
  <si>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</si>
  <si>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</si>
  <si>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</si>
  <si>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</si>
  <si>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</si>
  <si>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</si>
  <si>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</si>
  <si>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</si>
  <si>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</si>
  <si>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</si>
  <si>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</si>
  <si>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</si>
  <si>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</si>
  <si>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</si>
  <si>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</si>
  <si>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</si>
  <si>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</si>
  <si>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</si>
  <si>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</si>
  <si>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</si>
  <si>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</si>
  <si>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</si>
  <si>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</si>
  <si>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</si>
  <si>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</si>
  <si>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</si>
  <si>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</si>
  <si>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</si>
  <si>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</si>
  <si>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</si>
  <si>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</si>
  <si>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</si>
  <si>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</si>
  <si>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</si>
  <si>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</si>
  <si>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</si>
  <si>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</si>
  <si>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</si>
  <si>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</si>
  <si>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</si>
  <si>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</si>
  <si>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</si>
  <si>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</si>
  <si>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</si>
  <si>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</si>
  <si>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</si>
  <si>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</si>
  <si>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</si>
  <si>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</si>
  <si>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</si>
  <si>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</si>
  <si>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</si>
  <si>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</si>
  <si>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</si>
  <si>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</si>
  <si>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</si>
  <si>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</si>
  <si>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</si>
  <si>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</si>
  <si>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</si>
  <si>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</si>
  <si>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</si>
  <si>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</si>
  <si>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</si>
  <si>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</si>
  <si>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</si>
  <si>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</si>
  <si>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</si>
  <si>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</si>
  <si>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</si>
  <si>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</si>
  <si>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</si>
  <si>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</si>
  <si>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</si>
  <si>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</si>
  <si>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</si>
  <si>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</si>
  <si>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</si>
  <si>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</si>
  <si>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</si>
  <si>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</si>
  <si>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</si>
  <si>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</si>
  <si>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</si>
  <si>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</si>
  <si>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</si>
  <si>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</si>
  <si>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</si>
  <si>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</si>
  <si>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</si>
  <si>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</si>
  <si>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</si>
  <si>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</si>
  <si>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</si>
  <si>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</si>
  <si>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</si>
  <si>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高根沢町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</si>
  <si>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</si>
  <si>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</si>
  <si>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</si>
  <si>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</si>
  <si>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</si>
  <si>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</si>
  <si>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</si>
  <si>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</si>
  <si>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</si>
  <si>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</si>
  <si>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経営の健全性を判断する指標である、「①経常収支比率」、「③流動比率」、「⑤料金回収率」は、各指標ともおおむね良好な値を示しているといえます。
　しかしながら、施設の利用状況や適性規模を判断する指標である「⑦施設利用率」は、45.27％と低い水準となっています。
　今後も健全経営を維持していくためには、施設更新時に適切な規模に見直し、「⑦施設利用率」を改善していき、効率性を高める必要があります。
　</t>
    <phoneticPr fontId="4"/>
  </si>
  <si>
    <t xml:space="preserve">  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く、健全な状態であるといえます。
　今後、光陽台・宝石台地区の水道管路が耐用年数を迎えるので、計画的に更新事業を実施していきます。</t>
    <phoneticPr fontId="4"/>
  </si>
  <si>
    <t xml:space="preserve">  経営比較分析表の結果を見ると、当町の経営状況は良好であるといえますが、今後は、少子高齢化による人口減小、節水意識の高揚等により、水道料金収入が減少していくことが見込まれます。
　こうした状況下、将来に渡って安定的に事業を継続していくために、中・長期的な財源試算と投資（老朽化した施設・管路等の更新事業）試算を踏まえた経営戦略を策定し、これに基づく計画的な経営を行い、引き続き健全経営に努めていき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</si>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</sst>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0.38</c:v>
                </c:pt>
                <c:pt idx="2">
                  <c:v>0.61</c:v>
                </c:pt>
                <c:pt idx="3">
                  <c:v>0.77</c:v>
                </c:pt>
                <c:pt idx="4">
                  <c:v>0.08</c:v>
                </c:pt>
              </c:numCache>
            </c:numRef>
          </c:val>
        </c:ser>
        <c:dLbls>
          <c:showLegendKey val="0"/>
          <c:showVal val="0"/>
          <c:showCatName val="0"/>
          <c:showSerName val="0"/>
          <c:showPercent val="0"/>
          <c:showBubbleSize val="0"/>
        </c:dLbls>
        <c:gapWidth val="150"/>
        <c:axId val="259189096"/>
        <c:axId val="2593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59189096"/>
        <c:axId val="259349728"/>
      </c:lineChart>
      <c:dateAx>
        <c:axId val="259189096"/>
        <c:scaling>
          <c:orientation val="minMax"/>
        </c:scaling>
        <c:delete val="1"/>
        <c:axPos val="b"/>
        <c:numFmt formatCode="ge" sourceLinked="1"/>
        <c:majorTickMark val="none"/>
        <c:minorTickMark val="none"/>
        <c:tickLblPos val="none"/>
        <c:crossAx val="259349728"/>
        <c:crosses val="autoZero"/>
        <c:auto val="1"/>
        <c:lblOffset val="100"/>
        <c:baseTimeUnit val="years"/>
      </c:dateAx>
      <c:valAx>
        <c:axId val="2593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8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48.36</c:v>
                </c:pt>
                <c:pt idx="1">
                  <c:v>46.81</c:v>
                </c:pt>
                <c:pt idx="2">
                  <c:v>46.34</c:v>
                </c:pt>
                <c:pt idx="3">
                  <c:v>45.28</c:v>
                </c:pt>
                <c:pt idx="4">
                  <c:v>45.27</c:v>
                </c:pt>
              </c:numCache>
            </c:numRef>
          </c:val>
        </c:ser>
        <c:dLbls>
          <c:showLegendKey val="0"/>
          <c:showVal val="0"/>
          <c:showCatName val="0"/>
          <c:showSerName val="0"/>
          <c:showPercent val="0"/>
          <c:showBubbleSize val="0"/>
        </c:dLbls>
        <c:gapWidth val="150"/>
        <c:axId val="259839872"/>
        <c:axId val="26030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59839872"/>
        <c:axId val="260304904"/>
      </c:lineChart>
      <c:dateAx>
        <c:axId val="259839872"/>
        <c:scaling>
          <c:orientation val="minMax"/>
        </c:scaling>
        <c:delete val="1"/>
        <c:axPos val="b"/>
        <c:numFmt formatCode="ge" sourceLinked="1"/>
        <c:majorTickMark val="none"/>
        <c:minorTickMark val="none"/>
        <c:tickLblPos val="none"/>
        <c:crossAx val="260304904"/>
        <c:crosses val="autoZero"/>
        <c:auto val="1"/>
        <c:lblOffset val="100"/>
        <c:baseTimeUnit val="years"/>
      </c:dateAx>
      <c:valAx>
        <c:axId val="2603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84.33</c:v>
                </c:pt>
                <c:pt idx="1">
                  <c:v>88</c:v>
                </c:pt>
                <c:pt idx="2">
                  <c:v>86.55</c:v>
                </c:pt>
                <c:pt idx="3">
                  <c:v>88.55</c:v>
                </c:pt>
                <c:pt idx="4">
                  <c:v>88.88</c:v>
                </c:pt>
              </c:numCache>
            </c:numRef>
          </c:val>
        </c:ser>
        <c:dLbls>
          <c:showLegendKey val="0"/>
          <c:showVal val="0"/>
          <c:showCatName val="0"/>
          <c:showSerName val="0"/>
          <c:showPercent val="0"/>
          <c:showBubbleSize val="0"/>
        </c:dLbls>
        <c:gapWidth val="150"/>
        <c:axId val="260306080"/>
        <c:axId val="26030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60306080"/>
        <c:axId val="260306472"/>
      </c:lineChart>
      <c:dateAx>
        <c:axId val="260306080"/>
        <c:scaling>
          <c:orientation val="minMax"/>
        </c:scaling>
        <c:delete val="1"/>
        <c:axPos val="b"/>
        <c:numFmt formatCode="ge" sourceLinked="1"/>
        <c:majorTickMark val="none"/>
        <c:minorTickMark val="none"/>
        <c:tickLblPos val="none"/>
        <c:crossAx val="260306472"/>
        <c:crosses val="autoZero"/>
        <c:auto val="1"/>
        <c:lblOffset val="100"/>
        <c:baseTimeUnit val="years"/>
      </c:dateAx>
      <c:valAx>
        <c:axId val="26030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113.38</c:v>
                </c:pt>
                <c:pt idx="1">
                  <c:v>110.94</c:v>
                </c:pt>
                <c:pt idx="2">
                  <c:v>106.67</c:v>
                </c:pt>
                <c:pt idx="3">
                  <c:v>107.52</c:v>
                </c:pt>
                <c:pt idx="4">
                  <c:v>113.3</c:v>
                </c:pt>
              </c:numCache>
            </c:numRef>
          </c:val>
        </c:ser>
        <c:dLbls>
          <c:showLegendKey val="0"/>
          <c:showVal val="0"/>
          <c:showCatName val="0"/>
          <c:showSerName val="0"/>
          <c:showPercent val="0"/>
          <c:showBubbleSize val="0"/>
        </c:dLbls>
        <c:gapWidth val="150"/>
        <c:axId val="260069552"/>
        <c:axId val="26006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60069552"/>
        <c:axId val="260069936"/>
      </c:lineChart>
      <c:dateAx>
        <c:axId val="260069552"/>
        <c:scaling>
          <c:orientation val="minMax"/>
        </c:scaling>
        <c:delete val="1"/>
        <c:axPos val="b"/>
        <c:numFmt formatCode="ge" sourceLinked="1"/>
        <c:majorTickMark val="none"/>
        <c:minorTickMark val="none"/>
        <c:tickLblPos val="none"/>
        <c:crossAx val="260069936"/>
        <c:crosses val="autoZero"/>
        <c:auto val="1"/>
        <c:lblOffset val="100"/>
        <c:baseTimeUnit val="years"/>
      </c:dateAx>
      <c:valAx>
        <c:axId val="26006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0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29.66</c:v>
                </c:pt>
                <c:pt idx="1">
                  <c:v>30.82</c:v>
                </c:pt>
                <c:pt idx="2">
                  <c:v>38.79</c:v>
                </c:pt>
                <c:pt idx="3">
                  <c:v>39.71</c:v>
                </c:pt>
                <c:pt idx="4">
                  <c:v>41.39</c:v>
                </c:pt>
              </c:numCache>
            </c:numRef>
          </c:val>
        </c:ser>
        <c:dLbls>
          <c:showLegendKey val="0"/>
          <c:showVal val="0"/>
          <c:showCatName val="0"/>
          <c:showSerName val="0"/>
          <c:showPercent val="0"/>
          <c:showBubbleSize val="0"/>
        </c:dLbls>
        <c:gapWidth val="150"/>
        <c:axId val="259828832"/>
        <c:axId val="17244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59828832"/>
        <c:axId val="172443176"/>
      </c:lineChart>
      <c:dateAx>
        <c:axId val="259828832"/>
        <c:scaling>
          <c:orientation val="minMax"/>
        </c:scaling>
        <c:delete val="1"/>
        <c:axPos val="b"/>
        <c:numFmt formatCode="ge" sourceLinked="1"/>
        <c:majorTickMark val="none"/>
        <c:minorTickMark val="none"/>
        <c:tickLblPos val="none"/>
        <c:crossAx val="172443176"/>
        <c:crosses val="autoZero"/>
        <c:auto val="1"/>
        <c:lblOffset val="100"/>
        <c:baseTimeUnit val="years"/>
      </c:dateAx>
      <c:valAx>
        <c:axId val="1724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4.45</c:v>
                </c:pt>
                <c:pt idx="1">
                  <c:v>4.49</c:v>
                </c:pt>
                <c:pt idx="2">
                  <c:v>0.73</c:v>
                </c:pt>
                <c:pt idx="3">
                  <c:v>0.97</c:v>
                </c:pt>
                <c:pt idx="4">
                  <c:v>1.36</c:v>
                </c:pt>
              </c:numCache>
            </c:numRef>
          </c:val>
        </c:ser>
        <c:dLbls>
          <c:showLegendKey val="0"/>
          <c:showVal val="0"/>
          <c:showCatName val="0"/>
          <c:showSerName val="0"/>
          <c:showPercent val="0"/>
          <c:showBubbleSize val="0"/>
        </c:dLbls>
        <c:gapWidth val="150"/>
        <c:axId val="259840264"/>
        <c:axId val="25984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59840264"/>
        <c:axId val="259840656"/>
      </c:lineChart>
      <c:dateAx>
        <c:axId val="259840264"/>
        <c:scaling>
          <c:orientation val="minMax"/>
        </c:scaling>
        <c:delete val="1"/>
        <c:axPos val="b"/>
        <c:numFmt formatCode="ge" sourceLinked="1"/>
        <c:majorTickMark val="none"/>
        <c:minorTickMark val="none"/>
        <c:tickLblPos val="none"/>
        <c:crossAx val="259840656"/>
        <c:crosses val="autoZero"/>
        <c:auto val="1"/>
        <c:lblOffset val="100"/>
        <c:baseTimeUnit val="years"/>
      </c:dateAx>
      <c:valAx>
        <c:axId val="25984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4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9841832"/>
        <c:axId val="25984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59841832"/>
        <c:axId val="259842224"/>
      </c:lineChart>
      <c:dateAx>
        <c:axId val="259841832"/>
        <c:scaling>
          <c:orientation val="minMax"/>
        </c:scaling>
        <c:delete val="1"/>
        <c:axPos val="b"/>
        <c:numFmt formatCode="ge" sourceLinked="1"/>
        <c:majorTickMark val="none"/>
        <c:minorTickMark val="none"/>
        <c:tickLblPos val="none"/>
        <c:crossAx val="259842224"/>
        <c:crosses val="autoZero"/>
        <c:auto val="1"/>
        <c:lblOffset val="100"/>
        <c:baseTimeUnit val="years"/>
      </c:dateAx>
      <c:valAx>
        <c:axId val="25984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84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3420.96</c:v>
                </c:pt>
                <c:pt idx="1">
                  <c:v>2845.08</c:v>
                </c:pt>
                <c:pt idx="2">
                  <c:v>605.71</c:v>
                </c:pt>
                <c:pt idx="3">
                  <c:v>451.56</c:v>
                </c:pt>
                <c:pt idx="4">
                  <c:v>562.35</c:v>
                </c:pt>
              </c:numCache>
            </c:numRef>
          </c:val>
        </c:ser>
        <c:dLbls>
          <c:showLegendKey val="0"/>
          <c:showVal val="0"/>
          <c:showCatName val="0"/>
          <c:showSerName val="0"/>
          <c:showPercent val="0"/>
          <c:showBubbleSize val="0"/>
        </c:dLbls>
        <c:gapWidth val="150"/>
        <c:axId val="259839480"/>
        <c:axId val="17244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59839480"/>
        <c:axId val="172444744"/>
      </c:lineChart>
      <c:dateAx>
        <c:axId val="259839480"/>
        <c:scaling>
          <c:orientation val="minMax"/>
        </c:scaling>
        <c:delete val="1"/>
        <c:axPos val="b"/>
        <c:numFmt formatCode="ge" sourceLinked="1"/>
        <c:majorTickMark val="none"/>
        <c:minorTickMark val="none"/>
        <c:tickLblPos val="none"/>
        <c:crossAx val="172444744"/>
        <c:crosses val="autoZero"/>
        <c:auto val="1"/>
        <c:lblOffset val="100"/>
        <c:baseTimeUnit val="years"/>
      </c:dateAx>
      <c:valAx>
        <c:axId val="172444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83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331.17</c:v>
                </c:pt>
                <c:pt idx="1">
                  <c:v>307.2</c:v>
                </c:pt>
                <c:pt idx="2">
                  <c:v>294.11</c:v>
                </c:pt>
                <c:pt idx="3">
                  <c:v>272.35000000000002</c:v>
                </c:pt>
                <c:pt idx="4">
                  <c:v>249.31</c:v>
                </c:pt>
              </c:numCache>
            </c:numRef>
          </c:val>
        </c:ser>
        <c:dLbls>
          <c:showLegendKey val="0"/>
          <c:showVal val="0"/>
          <c:showCatName val="0"/>
          <c:showSerName val="0"/>
          <c:showPercent val="0"/>
          <c:showBubbleSize val="0"/>
        </c:dLbls>
        <c:gapWidth val="150"/>
        <c:axId val="260014440"/>
        <c:axId val="26001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60014440"/>
        <c:axId val="260014832"/>
      </c:lineChart>
      <c:dateAx>
        <c:axId val="260014440"/>
        <c:scaling>
          <c:orientation val="minMax"/>
        </c:scaling>
        <c:delete val="1"/>
        <c:axPos val="b"/>
        <c:numFmt formatCode="ge" sourceLinked="1"/>
        <c:majorTickMark val="none"/>
        <c:minorTickMark val="none"/>
        <c:tickLblPos val="none"/>
        <c:crossAx val="260014832"/>
        <c:crosses val="autoZero"/>
        <c:auto val="1"/>
        <c:lblOffset val="100"/>
        <c:baseTimeUnit val="years"/>
      </c:dateAx>
      <c:valAx>
        <c:axId val="26001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01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101.21</c:v>
                </c:pt>
                <c:pt idx="1">
                  <c:v>102.89</c:v>
                </c:pt>
                <c:pt idx="2">
                  <c:v>99.51</c:v>
                </c:pt>
                <c:pt idx="3">
                  <c:v>99.98</c:v>
                </c:pt>
                <c:pt idx="4">
                  <c:v>106.19</c:v>
                </c:pt>
              </c:numCache>
            </c:numRef>
          </c:val>
        </c:ser>
        <c:dLbls>
          <c:showLegendKey val="0"/>
          <c:showVal val="0"/>
          <c:showCatName val="0"/>
          <c:showSerName val="0"/>
          <c:showPercent val="0"/>
          <c:showBubbleSize val="0"/>
        </c:dLbls>
        <c:gapWidth val="150"/>
        <c:axId val="260016008"/>
        <c:axId val="26001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60016008"/>
        <c:axId val="260016400"/>
      </c:lineChart>
      <c:dateAx>
        <c:axId val="260016008"/>
        <c:scaling>
          <c:orientation val="minMax"/>
        </c:scaling>
        <c:delete val="1"/>
        <c:axPos val="b"/>
        <c:numFmt formatCode="ge" sourceLinked="1"/>
        <c:majorTickMark val="none"/>
        <c:minorTickMark val="none"/>
        <c:tickLblPos val="none"/>
        <c:crossAx val="260016400"/>
        <c:crosses val="autoZero"/>
        <c:auto val="1"/>
        <c:lblOffset val="100"/>
        <c:baseTimeUnit val="years"/>
      </c:dateAx>
      <c:valAx>
        <c:axId val="26001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1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192.92</c:v>
                </c:pt>
                <c:pt idx="1">
                  <c:v>189.97</c:v>
                </c:pt>
                <c:pt idx="2">
                  <c:v>196.51</c:v>
                </c:pt>
                <c:pt idx="3">
                  <c:v>194.98</c:v>
                </c:pt>
                <c:pt idx="4">
                  <c:v>183.89</c:v>
                </c:pt>
              </c:numCache>
            </c:numRef>
          </c:val>
        </c:ser>
        <c:dLbls>
          <c:showLegendKey val="0"/>
          <c:showVal val="0"/>
          <c:showCatName val="0"/>
          <c:showSerName val="0"/>
          <c:showPercent val="0"/>
          <c:showBubbleSize val="0"/>
        </c:dLbls>
        <c:gapWidth val="150"/>
        <c:axId val="260017576"/>
        <c:axId val="26030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60017576"/>
        <c:axId val="260303728"/>
      </c:lineChart>
      <c:dateAx>
        <c:axId val="260017576"/>
        <c:scaling>
          <c:orientation val="minMax"/>
        </c:scaling>
        <c:delete val="1"/>
        <c:axPos val="b"/>
        <c:numFmt formatCode="ge" sourceLinked="1"/>
        <c:majorTickMark val="none"/>
        <c:minorTickMark val="none"/>
        <c:tickLblPos val="none"/>
        <c:crossAx val="260303728"/>
        <c:crosses val="autoZero"/>
        <c:auto val="1"/>
        <c:lblOffset val="100"/>
        <c:baseTimeUnit val="years"/>
      </c:dateAx>
      <c:valAx>
        <c:axId val="26030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1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高根沢町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29732</v>
      </c>
      <c r="AM8" s="61"/>
      <c r="AN8" s="61"/>
      <c r="AO8" s="61"/>
      <c r="AP8" s="61"/>
      <c r="AQ8" s="61"/>
      <c r="AR8" s="61"/>
      <c r="AS8" s="61"/>
      <c r="AT8" s="51">
        <f>データ!$S$6</f>
        <v>70.87</v>
      </c>
      <c r="AU8" s="52"/>
      <c r="AV8" s="52"/>
      <c r="AW8" s="52"/>
      <c r="AX8" s="52"/>
      <c r="AY8" s="52"/>
      <c r="AZ8" s="52"/>
      <c r="BA8" s="52"/>
      <c r="BB8" s="53">
        <f>データ!$T$6</f>
        <v>419.53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84.84</v>
      </c>
      <c r="J10" s="52"/>
      <c r="K10" s="52"/>
      <c r="L10" s="52"/>
      <c r="M10" s="52"/>
      <c r="N10" s="52"/>
      <c r="O10" s="64"/>
      <c r="P10" s="53">
        <f>データ!$P$6</f>
        <v>98.84</v>
      </c>
      <c r="Q10" s="53"/>
      <c r="R10" s="53"/>
      <c r="S10" s="53"/>
      <c r="T10" s="53"/>
      <c r="U10" s="53"/>
      <c r="V10" s="53"/>
      <c r="W10" s="61">
        <f>データ!$Q$6</f>
        <v>3510</v>
      </c>
      <c r="X10" s="61"/>
      <c r="Y10" s="61"/>
      <c r="Z10" s="61"/>
      <c r="AA10" s="61"/>
      <c r="AB10" s="61"/>
      <c r="AC10" s="61"/>
      <c r="AD10" s="2"/>
      <c r="AE10" s="2"/>
      <c r="AF10" s="2"/>
      <c r="AG10" s="2"/>
      <c r="AH10" s="5"/>
      <c r="AI10" s="5"/>
      <c r="AJ10" s="5"/>
      <c r="AK10" s="5"/>
      <c r="AL10" s="61">
        <f>データ!$U$6</f>
        <v>29370</v>
      </c>
      <c r="AM10" s="61"/>
      <c r="AN10" s="61"/>
      <c r="AO10" s="61"/>
      <c r="AP10" s="61"/>
      <c r="AQ10" s="61"/>
      <c r="AR10" s="61"/>
      <c r="AS10" s="61"/>
      <c r="AT10" s="51">
        <f>データ!$V$6</f>
        <v>70.87</v>
      </c>
      <c r="AU10" s="52"/>
      <c r="AV10" s="52"/>
      <c r="AW10" s="52"/>
      <c r="AX10" s="52"/>
      <c r="AY10" s="52"/>
      <c r="AZ10" s="52"/>
      <c r="BA10" s="52"/>
      <c r="BB10" s="53">
        <f>データ!$W$6</f>
        <v>414.42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93866</v>
      </c>
      <c r="D6" s="34">
        <f t="shared" si="3"/>
        <v>46</v>
      </c>
      <c r="E6" s="34">
        <f t="shared" si="3"/>
        <v>1</v>
      </c>
      <c r="F6" s="34">
        <f t="shared" si="3"/>
        <v>0</v>
      </c>
      <c r="G6" s="34">
        <f t="shared" si="3"/>
        <v>1</v>
      </c>
      <c r="H6" s="34" t="str">
        <f t="shared" si="3"/>
        <v>栃木県　高根沢町</v>
      </c>
      <c r="I6" s="34" t="str">
        <f t="shared" si="3"/>
        <v>法適用</v>
      </c>
      <c r="J6" s="34" t="str">
        <f t="shared" si="3"/>
        <v>水道事業</v>
      </c>
      <c r="K6" s="34" t="str">
        <f t="shared" si="3"/>
        <v>末端給水事業</v>
      </c>
      <c r="L6" s="34" t="str">
        <f t="shared" si="3"/>
        <v>A6</v>
      </c>
      <c r="M6" s="34">
        <f t="shared" si="3"/>
        <v>0</v>
      </c>
      <c r="N6" s="35" t="str">
        <f t="shared" si="3"/>
        <v>-</v>
      </c>
      <c r="O6" s="35">
        <f t="shared" si="3"/>
        <v>84.84</v>
      </c>
      <c r="P6" s="35">
        <f t="shared" si="3"/>
        <v>98.84</v>
      </c>
      <c r="Q6" s="35">
        <f t="shared" si="3"/>
        <v>3510</v>
      </c>
      <c r="R6" s="35">
        <f t="shared" si="3"/>
        <v>29732</v>
      </c>
      <c r="S6" s="35">
        <f t="shared" si="3"/>
        <v>70.87</v>
      </c>
      <c r="T6" s="35">
        <f t="shared" si="3"/>
        <v>419.53</v>
      </c>
      <c r="U6" s="35">
        <f t="shared" si="3"/>
        <v>29370</v>
      </c>
      <c r="V6" s="35">
        <f t="shared" si="3"/>
        <v>70.87</v>
      </c>
      <c r="W6" s="35">
        <f t="shared" si="3"/>
        <v>414.42</v>
      </c>
      <c r="X6" s="36">
        <f>IF(X7="",NA(),X7)</f>
        <v>113.38</v>
      </c>
      <c r="Y6" s="36">
        <f t="shared" ref="Y6:AG6" si="4">IF(Y7="",NA(),Y7)</f>
        <v>110.94</v>
      </c>
      <c r="Z6" s="36">
        <f t="shared" si="4"/>
        <v>106.67</v>
      </c>
      <c r="AA6" s="36">
        <f t="shared" si="4"/>
        <v>107.52</v>
      </c>
      <c r="AB6" s="36">
        <f t="shared" si="4"/>
        <v>113.3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3420.96</v>
      </c>
      <c r="AU6" s="36">
        <f t="shared" ref="AU6:BC6" si="6">IF(AU7="",NA(),AU7)</f>
        <v>2845.08</v>
      </c>
      <c r="AV6" s="36">
        <f t="shared" si="6"/>
        <v>605.71</v>
      </c>
      <c r="AW6" s="36">
        <f t="shared" si="6"/>
        <v>451.56</v>
      </c>
      <c r="AX6" s="36">
        <f t="shared" si="6"/>
        <v>562.35</v>
      </c>
      <c r="AY6" s="36">
        <f t="shared" si="6"/>
        <v>915.5</v>
      </c>
      <c r="AZ6" s="36">
        <f t="shared" si="6"/>
        <v>963.24</v>
      </c>
      <c r="BA6" s="36">
        <f t="shared" si="6"/>
        <v>381.53</v>
      </c>
      <c r="BB6" s="36">
        <f t="shared" si="6"/>
        <v>391.54</v>
      </c>
      <c r="BC6" s="36">
        <f t="shared" si="6"/>
        <v>384.34</v>
      </c>
      <c r="BD6" s="35" t="str">
        <f>IF(BD7="","",IF(BD7="-","【-】","【"&amp;SUBSTITUTE(TEXT(BD7,"#,##0.00"),"-","△")&amp;"】"))</f>
        <v>【262.87】</v>
      </c>
      <c r="BE6" s="36">
        <f>IF(BE7="",NA(),BE7)</f>
        <v>331.17</v>
      </c>
      <c r="BF6" s="36">
        <f t="shared" ref="BF6:BN6" si="7">IF(BF7="",NA(),BF7)</f>
        <v>307.2</v>
      </c>
      <c r="BG6" s="36">
        <f t="shared" si="7"/>
        <v>294.11</v>
      </c>
      <c r="BH6" s="36">
        <f t="shared" si="7"/>
        <v>272.35000000000002</v>
      </c>
      <c r="BI6" s="36">
        <f t="shared" si="7"/>
        <v>249.31</v>
      </c>
      <c r="BJ6" s="36">
        <f t="shared" si="7"/>
        <v>404.78</v>
      </c>
      <c r="BK6" s="36">
        <f t="shared" si="7"/>
        <v>400.38</v>
      </c>
      <c r="BL6" s="36">
        <f t="shared" si="7"/>
        <v>393.27</v>
      </c>
      <c r="BM6" s="36">
        <f t="shared" si="7"/>
        <v>386.97</v>
      </c>
      <c r="BN6" s="36">
        <f t="shared" si="7"/>
        <v>380.58</v>
      </c>
      <c r="BO6" s="35" t="str">
        <f>IF(BO7="","",IF(BO7="-","【-】","【"&amp;SUBSTITUTE(TEXT(BO7,"#,##0.00"),"-","△")&amp;"】"))</f>
        <v>【270.87】</v>
      </c>
      <c r="BP6" s="36">
        <f>IF(BP7="",NA(),BP7)</f>
        <v>101.21</v>
      </c>
      <c r="BQ6" s="36">
        <f t="shared" ref="BQ6:BY6" si="8">IF(BQ7="",NA(),BQ7)</f>
        <v>102.89</v>
      </c>
      <c r="BR6" s="36">
        <f t="shared" si="8"/>
        <v>99.51</v>
      </c>
      <c r="BS6" s="36">
        <f t="shared" si="8"/>
        <v>99.98</v>
      </c>
      <c r="BT6" s="36">
        <f t="shared" si="8"/>
        <v>106.19</v>
      </c>
      <c r="BU6" s="36">
        <f t="shared" si="8"/>
        <v>98.07</v>
      </c>
      <c r="BV6" s="36">
        <f t="shared" si="8"/>
        <v>96.56</v>
      </c>
      <c r="BW6" s="36">
        <f t="shared" si="8"/>
        <v>100.47</v>
      </c>
      <c r="BX6" s="36">
        <f t="shared" si="8"/>
        <v>101.72</v>
      </c>
      <c r="BY6" s="36">
        <f t="shared" si="8"/>
        <v>102.38</v>
      </c>
      <c r="BZ6" s="35" t="str">
        <f>IF(BZ7="","",IF(BZ7="-","【-】","【"&amp;SUBSTITUTE(TEXT(BZ7,"#,##0.00"),"-","△")&amp;"】"))</f>
        <v>【105.59】</v>
      </c>
      <c r="CA6" s="36">
        <f>IF(CA7="",NA(),CA7)</f>
        <v>192.92</v>
      </c>
      <c r="CB6" s="36">
        <f t="shared" ref="CB6:CJ6" si="9">IF(CB7="",NA(),CB7)</f>
        <v>189.97</v>
      </c>
      <c r="CC6" s="36">
        <f t="shared" si="9"/>
        <v>196.51</v>
      </c>
      <c r="CD6" s="36">
        <f t="shared" si="9"/>
        <v>194.98</v>
      </c>
      <c r="CE6" s="36">
        <f t="shared" si="9"/>
        <v>183.89</v>
      </c>
      <c r="CF6" s="36">
        <f t="shared" si="9"/>
        <v>172.26</v>
      </c>
      <c r="CG6" s="36">
        <f t="shared" si="9"/>
        <v>177.14</v>
      </c>
      <c r="CH6" s="36">
        <f t="shared" si="9"/>
        <v>169.82</v>
      </c>
      <c r="CI6" s="36">
        <f t="shared" si="9"/>
        <v>168.2</v>
      </c>
      <c r="CJ6" s="36">
        <f t="shared" si="9"/>
        <v>168.67</v>
      </c>
      <c r="CK6" s="35" t="str">
        <f>IF(CK7="","",IF(CK7="-","【-】","【"&amp;SUBSTITUTE(TEXT(CK7,"#,##0.00"),"-","△")&amp;"】"))</f>
        <v>【163.27】</v>
      </c>
      <c r="CL6" s="36">
        <f>IF(CL7="",NA(),CL7)</f>
        <v>48.36</v>
      </c>
      <c r="CM6" s="36">
        <f t="shared" ref="CM6:CU6" si="10">IF(CM7="",NA(),CM7)</f>
        <v>46.81</v>
      </c>
      <c r="CN6" s="36">
        <f t="shared" si="10"/>
        <v>46.34</v>
      </c>
      <c r="CO6" s="36">
        <f t="shared" si="10"/>
        <v>45.28</v>
      </c>
      <c r="CP6" s="36">
        <f t="shared" si="10"/>
        <v>45.27</v>
      </c>
      <c r="CQ6" s="36">
        <f t="shared" si="10"/>
        <v>55.68</v>
      </c>
      <c r="CR6" s="36">
        <f t="shared" si="10"/>
        <v>55.64</v>
      </c>
      <c r="CS6" s="36">
        <f t="shared" si="10"/>
        <v>55.13</v>
      </c>
      <c r="CT6" s="36">
        <f t="shared" si="10"/>
        <v>54.77</v>
      </c>
      <c r="CU6" s="36">
        <f t="shared" si="10"/>
        <v>54.92</v>
      </c>
      <c r="CV6" s="35" t="str">
        <f>IF(CV7="","",IF(CV7="-","【-】","【"&amp;SUBSTITUTE(TEXT(CV7,"#,##0.00"),"-","△")&amp;"】"))</f>
        <v>【59.94】</v>
      </c>
      <c r="CW6" s="36">
        <f>IF(CW7="",NA(),CW7)</f>
        <v>84.33</v>
      </c>
      <c r="CX6" s="36">
        <f t="shared" ref="CX6:DF6" si="11">IF(CX7="",NA(),CX7)</f>
        <v>88</v>
      </c>
      <c r="CY6" s="36">
        <f t="shared" si="11"/>
        <v>86.55</v>
      </c>
      <c r="CZ6" s="36">
        <f t="shared" si="11"/>
        <v>88.55</v>
      </c>
      <c r="DA6" s="36">
        <f t="shared" si="11"/>
        <v>88.88</v>
      </c>
      <c r="DB6" s="36">
        <f t="shared" si="11"/>
        <v>83.18</v>
      </c>
      <c r="DC6" s="36">
        <f t="shared" si="11"/>
        <v>83.09</v>
      </c>
      <c r="DD6" s="36">
        <f t="shared" si="11"/>
        <v>83</v>
      </c>
      <c r="DE6" s="36">
        <f t="shared" si="11"/>
        <v>82.89</v>
      </c>
      <c r="DF6" s="36">
        <f t="shared" si="11"/>
        <v>82.66</v>
      </c>
      <c r="DG6" s="35" t="str">
        <f>IF(DG7="","",IF(DG7="-","【-】","【"&amp;SUBSTITUTE(TEXT(DG7,"#,##0.00"),"-","△")&amp;"】"))</f>
        <v>【90.22】</v>
      </c>
      <c r="DH6" s="36">
        <f>IF(DH7="",NA(),DH7)</f>
        <v>29.66</v>
      </c>
      <c r="DI6" s="36">
        <f t="shared" ref="DI6:DQ6" si="12">IF(DI7="",NA(),DI7)</f>
        <v>30.82</v>
      </c>
      <c r="DJ6" s="36">
        <f t="shared" si="12"/>
        <v>38.79</v>
      </c>
      <c r="DK6" s="36">
        <f t="shared" si="12"/>
        <v>39.71</v>
      </c>
      <c r="DL6" s="36">
        <f t="shared" si="12"/>
        <v>41.39</v>
      </c>
      <c r="DM6" s="36">
        <f t="shared" si="12"/>
        <v>38.07</v>
      </c>
      <c r="DN6" s="36">
        <f t="shared" si="12"/>
        <v>39.06</v>
      </c>
      <c r="DO6" s="36">
        <f t="shared" si="12"/>
        <v>46.66</v>
      </c>
      <c r="DP6" s="36">
        <f t="shared" si="12"/>
        <v>47.46</v>
      </c>
      <c r="DQ6" s="36">
        <f t="shared" si="12"/>
        <v>48.49</v>
      </c>
      <c r="DR6" s="35" t="str">
        <f>IF(DR7="","",IF(DR7="-","【-】","【"&amp;SUBSTITUTE(TEXT(DR7,"#,##0.00"),"-","△")&amp;"】"))</f>
        <v>【47.91】</v>
      </c>
      <c r="DS6" s="36">
        <f>IF(DS7="",NA(),DS7)</f>
        <v>4.45</v>
      </c>
      <c r="DT6" s="36">
        <f t="shared" ref="DT6:EB6" si="13">IF(DT7="",NA(),DT7)</f>
        <v>4.49</v>
      </c>
      <c r="DU6" s="36">
        <f t="shared" si="13"/>
        <v>0.73</v>
      </c>
      <c r="DV6" s="36">
        <f t="shared" si="13"/>
        <v>0.97</v>
      </c>
      <c r="DW6" s="36">
        <f t="shared" si="13"/>
        <v>1.36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0.59</v>
      </c>
      <c r="EE6" s="36">
        <f t="shared" ref="EE6:EM6" si="14">IF(EE7="",NA(),EE7)</f>
        <v>0.38</v>
      </c>
      <c r="EF6" s="36">
        <f t="shared" si="14"/>
        <v>0.61</v>
      </c>
      <c r="EG6" s="36">
        <f t="shared" si="14"/>
        <v>0.77</v>
      </c>
      <c r="EH6" s="36">
        <f t="shared" si="14"/>
        <v>0.08</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93866</v>
      </c>
      <c r="D7" s="38">
        <v>46</v>
      </c>
      <c r="E7" s="38">
        <v>1</v>
      </c>
      <c r="F7" s="38">
        <v>0</v>
      </c>
      <c r="G7" s="38">
        <v>1</v>
      </c>
      <c r="H7" s="38" t="s">
        <v>105</v>
      </c>
      <c r="I7" s="38" t="s">
        <v>106</v>
      </c>
      <c r="J7" s="38" t="s">
        <v>107</v>
      </c>
      <c r="K7" s="38" t="s">
        <v>108</v>
      </c>
      <c r="L7" s="38" t="s">
        <v>109</v>
      </c>
      <c r="M7" s="38"/>
      <c r="N7" s="39" t="s">
        <v>110</v>
      </c>
      <c r="O7" s="39">
        <v>84.84</v>
      </c>
      <c r="P7" s="39">
        <v>98.84</v>
      </c>
      <c r="Q7" s="39">
        <v>3510</v>
      </c>
      <c r="R7" s="39">
        <v>29732</v>
      </c>
      <c r="S7" s="39">
        <v>70.87</v>
      </c>
      <c r="T7" s="39">
        <v>419.53</v>
      </c>
      <c r="U7" s="39">
        <v>29370</v>
      </c>
      <c r="V7" s="39">
        <v>70.87</v>
      </c>
      <c r="W7" s="39">
        <v>414.42</v>
      </c>
      <c r="X7" s="39">
        <v>113.38</v>
      </c>
      <c r="Y7" s="39">
        <v>110.94</v>
      </c>
      <c r="Z7" s="39">
        <v>106.67</v>
      </c>
      <c r="AA7" s="39">
        <v>107.52</v>
      </c>
      <c r="AB7" s="39">
        <v>113.3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3420.96</v>
      </c>
      <c r="AU7" s="39">
        <v>2845.08</v>
      </c>
      <c r="AV7" s="39">
        <v>605.71</v>
      </c>
      <c r="AW7" s="39">
        <v>451.56</v>
      </c>
      <c r="AX7" s="39">
        <v>562.35</v>
      </c>
      <c r="AY7" s="39">
        <v>915.5</v>
      </c>
      <c r="AZ7" s="39">
        <v>963.24</v>
      </c>
      <c r="BA7" s="39">
        <v>381.53</v>
      </c>
      <c r="BB7" s="39">
        <v>391.54</v>
      </c>
      <c r="BC7" s="39">
        <v>384.34</v>
      </c>
      <c r="BD7" s="39">
        <v>262.87</v>
      </c>
      <c r="BE7" s="39">
        <v>331.17</v>
      </c>
      <c r="BF7" s="39">
        <v>307.2</v>
      </c>
      <c r="BG7" s="39">
        <v>294.11</v>
      </c>
      <c r="BH7" s="39">
        <v>272.35000000000002</v>
      </c>
      <c r="BI7" s="39">
        <v>249.31</v>
      </c>
      <c r="BJ7" s="39">
        <v>404.78</v>
      </c>
      <c r="BK7" s="39">
        <v>400.38</v>
      </c>
      <c r="BL7" s="39">
        <v>393.27</v>
      </c>
      <c r="BM7" s="39">
        <v>386.97</v>
      </c>
      <c r="BN7" s="39">
        <v>380.58</v>
      </c>
      <c r="BO7" s="39">
        <v>270.87</v>
      </c>
      <c r="BP7" s="39">
        <v>101.21</v>
      </c>
      <c r="BQ7" s="39">
        <v>102.89</v>
      </c>
      <c r="BR7" s="39">
        <v>99.51</v>
      </c>
      <c r="BS7" s="39">
        <v>99.98</v>
      </c>
      <c r="BT7" s="39">
        <v>106.19</v>
      </c>
      <c r="BU7" s="39">
        <v>98.07</v>
      </c>
      <c r="BV7" s="39">
        <v>96.56</v>
      </c>
      <c r="BW7" s="39">
        <v>100.47</v>
      </c>
      <c r="BX7" s="39">
        <v>101.72</v>
      </c>
      <c r="BY7" s="39">
        <v>102.38</v>
      </c>
      <c r="BZ7" s="39">
        <v>105.59</v>
      </c>
      <c r="CA7" s="39">
        <v>192.92</v>
      </c>
      <c r="CB7" s="39">
        <v>189.97</v>
      </c>
      <c r="CC7" s="39">
        <v>196.51</v>
      </c>
      <c r="CD7" s="39">
        <v>194.98</v>
      </c>
      <c r="CE7" s="39">
        <v>183.89</v>
      </c>
      <c r="CF7" s="39">
        <v>172.26</v>
      </c>
      <c r="CG7" s="39">
        <v>177.14</v>
      </c>
      <c r="CH7" s="39">
        <v>169.82</v>
      </c>
      <c r="CI7" s="39">
        <v>168.2</v>
      </c>
      <c r="CJ7" s="39">
        <v>168.67</v>
      </c>
      <c r="CK7" s="39">
        <v>163.27000000000001</v>
      </c>
      <c r="CL7" s="39">
        <v>48.36</v>
      </c>
      <c r="CM7" s="39">
        <v>46.81</v>
      </c>
      <c r="CN7" s="39">
        <v>46.34</v>
      </c>
      <c r="CO7" s="39">
        <v>45.28</v>
      </c>
      <c r="CP7" s="39">
        <v>45.27</v>
      </c>
      <c r="CQ7" s="39">
        <v>55.68</v>
      </c>
      <c r="CR7" s="39">
        <v>55.64</v>
      </c>
      <c r="CS7" s="39">
        <v>55.13</v>
      </c>
      <c r="CT7" s="39">
        <v>54.77</v>
      </c>
      <c r="CU7" s="39">
        <v>54.92</v>
      </c>
      <c r="CV7" s="39">
        <v>59.94</v>
      </c>
      <c r="CW7" s="39">
        <v>84.33</v>
      </c>
      <c r="CX7" s="39">
        <v>88</v>
      </c>
      <c r="CY7" s="39">
        <v>86.55</v>
      </c>
      <c r="CZ7" s="39">
        <v>88.55</v>
      </c>
      <c r="DA7" s="39">
        <v>88.88</v>
      </c>
      <c r="DB7" s="39">
        <v>83.18</v>
      </c>
      <c r="DC7" s="39">
        <v>83.09</v>
      </c>
      <c r="DD7" s="39">
        <v>83</v>
      </c>
      <c r="DE7" s="39">
        <v>82.89</v>
      </c>
      <c r="DF7" s="39">
        <v>82.66</v>
      </c>
      <c r="DG7" s="39">
        <v>90.22</v>
      </c>
      <c r="DH7" s="39">
        <v>29.66</v>
      </c>
      <c r="DI7" s="39">
        <v>30.82</v>
      </c>
      <c r="DJ7" s="39">
        <v>38.79</v>
      </c>
      <c r="DK7" s="39">
        <v>39.71</v>
      </c>
      <c r="DL7" s="39">
        <v>41.39</v>
      </c>
      <c r="DM7" s="39">
        <v>38.07</v>
      </c>
      <c r="DN7" s="39">
        <v>39.06</v>
      </c>
      <c r="DO7" s="39">
        <v>46.66</v>
      </c>
      <c r="DP7" s="39">
        <v>47.46</v>
      </c>
      <c r="DQ7" s="39">
        <v>48.49</v>
      </c>
      <c r="DR7" s="39">
        <v>47.91</v>
      </c>
      <c r="DS7" s="39">
        <v>4.45</v>
      </c>
      <c r="DT7" s="39">
        <v>4.49</v>
      </c>
      <c r="DU7" s="39">
        <v>0.73</v>
      </c>
      <c r="DV7" s="39">
        <v>0.97</v>
      </c>
      <c r="DW7" s="39">
        <v>1.36</v>
      </c>
      <c r="DX7" s="39">
        <v>7.73</v>
      </c>
      <c r="DY7" s="39">
        <v>8.8699999999999992</v>
      </c>
      <c r="DZ7" s="39">
        <v>9.85</v>
      </c>
      <c r="EA7" s="39">
        <v>9.7100000000000009</v>
      </c>
      <c r="EB7" s="39">
        <v>12.79</v>
      </c>
      <c r="EC7" s="39">
        <v>15</v>
      </c>
      <c r="ED7" s="39">
        <v>0.59</v>
      </c>
      <c r="EE7" s="39">
        <v>0.38</v>
      </c>
      <c r="EF7" s="39">
        <v>0.61</v>
      </c>
      <c r="EG7" s="39">
        <v>0.77</v>
      </c>
      <c r="EH7" s="39">
        <v>0.08</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2018-02-20T04:50:54Z</cp:lastPrinted>
  <dcterms:created xsi:type="dcterms:W3CDTF">2017-12-25T01:24:16Z</dcterms:created>
  <dcterms:modified xsi:type="dcterms:W3CDTF">2018-02-21T05:54:28Z</dcterms:modified>
</cp:coreProperties>
</file>