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
    </mc:Choice>
  </mc:AlternateContent>
  <workbookProtection workbookAlgorithmName="SHA-512" workbookHashValue="0F5pi5b7o1pE5PZ9IFx8ArYplD3OxsCRflAohEfcAPOEW0wM3hHnrQr73ATsRbm/FJYkk/RGya6ql/ihuWwb9g==" workbookSaltValue="oQp9GwMzQuv9XrGiklocFg==" workbookSpinCount="100000" lockStructure="1"/>
  <bookViews>
    <workbookView xWindow="0" yWindow="0" windowWidth="20490" windowHeight="79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<sst xmlns="http://schemas.openxmlformats.org/spreadsheetml/2006/main" count="228" uniqueCount="115">
  <si>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</si>
  <si>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</si>
  <si>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</si>
  <si>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</si>
  <si>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</si>
  <si>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</si>
  <si>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</si>
  <si>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</si>
  <si>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</si>
  <si>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</si>
  <si>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</si>
  <si>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</si>
  <si>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</si>
  <si>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</si>
  <si>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</si>
  <si>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</si>
  <si>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</si>
  <si>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</si>
  <si>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</si>
  <si>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</si>
  <si>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</si>
  <si>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</si>
  <si>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</si>
  <si>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</si>
  <si>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</si>
  <si>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</si>
  <si>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</si>
  <si>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</si>
  <si>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</si>
  <si>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</si>
  <si>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</si>
  <si>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</si>
  <si>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</si>
  <si>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</si>
  <si>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</si>
  <si>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</si>
  <si>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</si>
  <si>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</si>
  <si>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</si>
  <si>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</si>
  <si>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</si>
  <si>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</si>
  <si>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</si>
  <si>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</si>
  <si>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</si>
  <si>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</si>
  <si>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</si>
  <si>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</si>
  <si>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</si>
  <si>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</si>
  <si>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</si>
  <si>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</si>
  <si>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</si>
  <si>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</si>
  <si>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</si>
  <si>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</si>
  <si>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</si>
  <si>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</si>
  <si>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</si>
  <si>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</si>
  <si>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</si>
  <si>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</si>
  <si>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</si>
  <si>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</si>
  <si>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</si>
  <si>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</si>
  <si>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</si>
  <si>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</si>
  <si>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</si>
  <si>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</si>
  <si>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</si>
  <si>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</si>
  <si>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</si>
  <si>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</si>
  <si>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</si>
  <si>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</si>
  <si>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</si>
  <si>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</si>
  <si>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</si>
  <si>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</si>
  <si>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</si>
  <si>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</si>
  <si>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</si>
  <si>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</si>
  <si>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</si>
  <si>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</si>
  <si>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</si>
  <si>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</si>
  <si>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</si>
  <si>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</si>
  <si>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</si>
  <si>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</si>
  <si>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</si>
  <si>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</si>
  <si>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</si>
  <si>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</si>
  <si>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</si>
  <si>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</si>
  <si>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</si>
  <si>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</si>
  <si>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</si>
  <si>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</si>
  <si>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</si>
  <si>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</si>
  <si>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</si>
  <si>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</si>
  <si>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</si>
  <si>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</si>
  <si>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</si>
  <si>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</si>
  <si>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</si>
  <si>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</si>
  <si>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那須町には湯本処理区と黒田原処理区の二つの処理区があり、湯本処理区においては昭和59年3月に供用開始、黒田原処理区においては平成14年3月に供用開始を行っている。
　湯本処理区については供用開始から30年以上が経過し施設・管渠の老朽化が進んでいるが、平成30年度は管渠の改良・更新等を実施していないため管渠改善率は0.00％と類似団体（0.16％）と比較し下回っている。事故の未然防止及びライフサイクルコストの最小化を図るため長寿命化計画に基づく計画的な改修を行う必要がある。
　また、長寿命化対策と耐震対策との整合性を図りながら工事費の縮減に努める。</t>
    <rPh sb="126" eb="128">
      <t>ヘイセイ</t>
    </rPh>
    <rPh sb="130" eb="132">
      <t>ネンド</t>
    </rPh>
    <rPh sb="133" eb="135">
      <t>カンキョ</t>
    </rPh>
    <rPh sb="136" eb="138">
      <t>カイリョウ</t>
    </rPh>
    <rPh sb="139" eb="141">
      <t>コウシン</t>
    </rPh>
    <rPh sb="141" eb="142">
      <t>トウ</t>
    </rPh>
    <rPh sb="143" eb="145">
      <t>ジッシ</t>
    </rPh>
    <rPh sb="179" eb="181">
      <t>シタマワ</t>
    </rPh>
    <rPh sb="221" eb="222">
      <t>モト</t>
    </rPh>
    <phoneticPr fontId="4"/>
  </si>
  <si>
    <t xml:space="preserve">　経費回収率は56.70％、水洗化率（接続率）75.34％と類似団体と比較し平均を下回っていて、一般会計からの繰入金に依存した経営となっている。
　施設利用率は25.58％と類似団体と比較し下回っている。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企業債残高は減少傾向にあるが、今後は下水道施設の老朽化に伴う長寿命化対策や耐震対策工事に係る債務の増加が見込まれる。
</t>
    <rPh sb="140" eb="142">
      <t>ヘイジョウ</t>
    </rPh>
    <rPh sb="142" eb="143">
      <t>ジ</t>
    </rPh>
    <rPh sb="189" eb="191">
      <t>ショリ</t>
    </rPh>
    <rPh sb="191" eb="192">
      <t>リョウ</t>
    </rPh>
    <rPh sb="276" eb="278">
      <t>ゲンショウ</t>
    </rPh>
    <rPh sb="278" eb="280">
      <t>ケイコウ</t>
    </rPh>
    <phoneticPr fontId="4"/>
  </si>
  <si>
    <t xml:space="preserve">　平成30年度公共下水道事業の歳出合計は3億6千3百万円に対し、平成30年度一般会計からの繰入金が2億2百万円と繰入金に依存している。
 整備予定の下水道全体の整備が完了しても、普及率は人口全体の約15％に過ぎず、負担公平の観点から適正な料金改定の検討が必要となってきている。
　人口減少や高齢者世帯の増加による水洗化率（接続率）の低迷や、節水型製品の普及等も使用料収入が増加しない要因となっている。
　今後も接続費用等の無利子貸付制度を継続的に推進すると共に、戸別訪問や広報による周知などの未接続対策の充実を図り経営改善に向けた取組みを行う必要がある。　
</t>
    <rPh sb="7" eb="9">
      <t>コウキョウ</t>
    </rPh>
    <rPh sb="52" eb="53">
      <t>ヒャク</t>
    </rPh>
    <rPh sb="69" eb="71">
      <t>セイビ</t>
    </rPh>
    <rPh sb="71" eb="73">
      <t>ヨテイ</t>
    </rPh>
    <rPh sb="83" eb="85">
      <t>カンリョウ</t>
    </rPh>
    <rPh sb="89" eb="91">
      <t>フキュウ</t>
    </rPh>
    <rPh sb="91" eb="92">
      <t>リツ</t>
    </rPh>
    <rPh sb="124" eb="126">
      <t>ケントウ</t>
    </rPh>
    <rPh sb="170" eb="173">
      <t>セッスイガタ</t>
    </rPh>
    <rPh sb="173" eb="175">
      <t>セイヒン</t>
    </rPh>
    <rPh sb="176" eb="178">
      <t>フキュウ</t>
    </rPh>
    <rPh sb="178" eb="179">
      <t>トウ</t>
    </rPh>
    <rPh sb="241" eb="243">
      <t>シュウチ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</si>
</sst>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0.05</c:v>
                </c:pt>
                <c:pt idx="2">
                  <c:v>0.03</c:v>
                </c:pt>
                <c:pt idx="3" formatCode="#,##0.00;&quot;△&quot;#,##0.00">
                  <c:v>0</c:v>
                </c:pt>
                <c:pt idx="4" formatCode="#,##0.00;&quot;△&quot;#,##0.00">
                  <c:v>0</c:v>
                </c:pt>
              </c:numCache>
            </c:numRef>
          </c:val>
          <c:extLst>
            <c:ext xmlns:c16="http://schemas.microsoft.com/office/drawing/2014/chart" uri="{C3380CC4-5D6E-409C-BE32-E72D297353CC}">
              <c16:uniqueId val="{00000000-C5B0-4F81-9EBE-E76E13FBE2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0.14000000000000001</c:v>
                </c:pt>
                <c:pt idx="2">
                  <c:v>0.16</c:v>
                </c:pt>
                <c:pt idx="3">
                  <c:v>0.15</c:v>
                </c:pt>
                <c:pt idx="4">
                  <c:v>0.16</c:v>
                </c:pt>
              </c:numCache>
            </c:numRef>
          </c:val>
          <c:smooth val="0"/>
          <c:extLst>
            <c:ext xmlns:c16="http://schemas.microsoft.com/office/drawing/2014/chart" uri="{C3380CC4-5D6E-409C-BE32-E72D297353CC}">
              <c16:uniqueId val="{00000001-C5B0-4F81-9EBE-E76E13FBE2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29.99</c:v>
                </c:pt>
                <c:pt idx="1">
                  <c:v>24.12</c:v>
                </c:pt>
                <c:pt idx="2">
                  <c:v>27.26</c:v>
                </c:pt>
                <c:pt idx="3">
                  <c:v>25.71</c:v>
                </c:pt>
                <c:pt idx="4">
                  <c:v>25.58</c:v>
                </c:pt>
              </c:numCache>
            </c:numRef>
          </c:val>
          <c:extLst>
            <c:ext xmlns:c16="http://schemas.microsoft.com/office/drawing/2014/chart" uri="{C3380CC4-5D6E-409C-BE32-E72D297353CC}">
              <c16:uniqueId val="{00000000-4A6D-4F8E-8B01-2FFF3FDBFA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62.25</c:v>
                </c:pt>
                <c:pt idx="1">
                  <c:v>58.04</c:v>
                </c:pt>
                <c:pt idx="2">
                  <c:v>55.58</c:v>
                </c:pt>
                <c:pt idx="3">
                  <c:v>54.05</c:v>
                </c:pt>
                <c:pt idx="4">
                  <c:v>57.54</c:v>
                </c:pt>
              </c:numCache>
            </c:numRef>
          </c:val>
          <c:smooth val="0"/>
          <c:extLst>
            <c:ext xmlns:c16="http://schemas.microsoft.com/office/drawing/2014/chart" uri="{C3380CC4-5D6E-409C-BE32-E72D297353CC}">
              <c16:uniqueId val="{00000001-4A6D-4F8E-8B01-2FFF3FDBFA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71.09</c:v>
                </c:pt>
                <c:pt idx="1">
                  <c:v>73.930000000000007</c:v>
                </c:pt>
                <c:pt idx="2">
                  <c:v>73.64</c:v>
                </c:pt>
                <c:pt idx="3">
                  <c:v>74.540000000000006</c:v>
                </c:pt>
                <c:pt idx="4">
                  <c:v>75.34</c:v>
                </c:pt>
              </c:numCache>
            </c:numRef>
          </c:val>
          <c:extLst>
            <c:ext xmlns:c16="http://schemas.microsoft.com/office/drawing/2014/chart" uri="{C3380CC4-5D6E-409C-BE32-E72D297353CC}">
              <c16:uniqueId val="{00000000-3844-483F-81EA-73B73FB8F7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93.94</c:v>
                </c:pt>
                <c:pt idx="2">
                  <c:v>93.1</c:v>
                </c:pt>
                <c:pt idx="3">
                  <c:v>92.88</c:v>
                </c:pt>
                <c:pt idx="4">
                  <c:v>92.87</c:v>
                </c:pt>
              </c:numCache>
            </c:numRef>
          </c:val>
          <c:smooth val="0"/>
          <c:extLst>
            <c:ext xmlns:c16="http://schemas.microsoft.com/office/drawing/2014/chart" uri="{C3380CC4-5D6E-409C-BE32-E72D297353CC}">
              <c16:uniqueId val="{00000001-3844-483F-81EA-73B73FB8F7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84.97</c:v>
                </c:pt>
                <c:pt idx="1">
                  <c:v>79.599999999999994</c:v>
                </c:pt>
                <c:pt idx="2">
                  <c:v>97.67</c:v>
                </c:pt>
                <c:pt idx="3">
                  <c:v>75.959999999999994</c:v>
                </c:pt>
                <c:pt idx="4">
                  <c:v>76.23</c:v>
                </c:pt>
              </c:numCache>
            </c:numRef>
          </c:val>
          <c:extLst>
            <c:ext xmlns:c16="http://schemas.microsoft.com/office/drawing/2014/chart" uri="{C3380CC4-5D6E-409C-BE32-E72D297353CC}">
              <c16:uniqueId val="{00000000-9246-41AE-B091-3CD3540533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46-41AE-B091-3CD3540533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23-4A3D-9F28-60FCD3754E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23-4A3D-9F28-60FCD3754E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2-4EBA-974C-6E13433E31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2-4EBA-974C-6E13433E31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2-40C0-94B2-C9A6AB9FD6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2-40C0-94B2-C9A6AB9FD6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C-410C-9196-1D39D5AF9F0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C-410C-9196-1D39D5AF9F0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92-4F3F-BF40-EC1948A463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677.82</c:v>
                </c:pt>
                <c:pt idx="1">
                  <c:v>593.23</c:v>
                </c:pt>
                <c:pt idx="2">
                  <c:v>671.97</c:v>
                </c:pt>
                <c:pt idx="3">
                  <c:v>798.84</c:v>
                </c:pt>
                <c:pt idx="4">
                  <c:v>692.13</c:v>
                </c:pt>
              </c:numCache>
            </c:numRef>
          </c:val>
          <c:smooth val="0"/>
          <c:extLst>
            <c:ext xmlns:c16="http://schemas.microsoft.com/office/drawing/2014/chart" uri="{C3380CC4-5D6E-409C-BE32-E72D297353CC}">
              <c16:uniqueId val="{00000001-C692-4F3F-BF40-EC1948A463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64.59</c:v>
                </c:pt>
                <c:pt idx="1">
                  <c:v>62.7</c:v>
                </c:pt>
                <c:pt idx="2">
                  <c:v>73.400000000000006</c:v>
                </c:pt>
                <c:pt idx="3">
                  <c:v>58.24</c:v>
                </c:pt>
                <c:pt idx="4">
                  <c:v>56.7</c:v>
                </c:pt>
              </c:numCache>
            </c:numRef>
          </c:val>
          <c:extLst>
            <c:ext xmlns:c16="http://schemas.microsoft.com/office/drawing/2014/chart" uri="{C3380CC4-5D6E-409C-BE32-E72D297353CC}">
              <c16:uniqueId val="{00000000-829A-4AAB-86AB-C3ADE809B6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78.510000000000005</c:v>
                </c:pt>
                <c:pt idx="1">
                  <c:v>86.48</c:v>
                </c:pt>
                <c:pt idx="2">
                  <c:v>86.34</c:v>
                </c:pt>
                <c:pt idx="3">
                  <c:v>86.85</c:v>
                </c:pt>
                <c:pt idx="4">
                  <c:v>88.98</c:v>
                </c:pt>
              </c:numCache>
            </c:numRef>
          </c:val>
          <c:smooth val="0"/>
          <c:extLst>
            <c:ext xmlns:c16="http://schemas.microsoft.com/office/drawing/2014/chart" uri="{C3380CC4-5D6E-409C-BE32-E72D297353CC}">
              <c16:uniqueId val="{00000001-829A-4AAB-86AB-C3ADE809B6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170.4</c:v>
                </c:pt>
                <c:pt idx="1">
                  <c:v>176.58</c:v>
                </c:pt>
                <c:pt idx="2">
                  <c:v>150</c:v>
                </c:pt>
                <c:pt idx="3">
                  <c:v>190.47</c:v>
                </c:pt>
                <c:pt idx="4">
                  <c:v>198</c:v>
                </c:pt>
              </c:numCache>
            </c:numRef>
          </c:val>
          <c:extLst>
            <c:ext xmlns:c16="http://schemas.microsoft.com/office/drawing/2014/chart" uri="{C3380CC4-5D6E-409C-BE32-E72D297353CC}">
              <c16:uniqueId val="{00000000-CBC1-437C-8176-E9E99EE1C7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171.02</c:v>
                </c:pt>
                <c:pt idx="1">
                  <c:v>174.38</c:v>
                </c:pt>
                <c:pt idx="2">
                  <c:v>175.12</c:v>
                </c:pt>
                <c:pt idx="3">
                  <c:v>177.15</c:v>
                </c:pt>
                <c:pt idx="4">
                  <c:v>175.05</c:v>
                </c:pt>
              </c:numCache>
            </c:numRef>
          </c:val>
          <c:smooth val="0"/>
          <c:extLst>
            <c:ext xmlns:c16="http://schemas.microsoft.com/office/drawing/2014/chart" uri="{C3380CC4-5D6E-409C-BE32-E72D297353CC}">
              <c16:uniqueId val="{00000001-CBC1-437C-8176-E9E99EE1C7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那須町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68">
        <f>データ!S6</f>
        <v>25288</v>
      </c>
      <c r="AM8" s="68"/>
      <c r="AN8" s="68"/>
      <c r="AO8" s="68"/>
      <c r="AP8" s="68"/>
      <c r="AQ8" s="68"/>
      <c r="AR8" s="68"/>
      <c r="AS8" s="68"/>
      <c r="AT8" s="67">
        <f>データ!T6</f>
        <v>372.34</v>
      </c>
      <c r="AU8" s="67"/>
      <c r="AV8" s="67"/>
      <c r="AW8" s="67"/>
      <c r="AX8" s="67"/>
      <c r="AY8" s="67"/>
      <c r="AZ8" s="67"/>
      <c r="BA8" s="67"/>
      <c r="BB8" s="67">
        <f>データ!U6</f>
        <v>67.92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10.93</v>
      </c>
      <c r="Q10" s="67"/>
      <c r="R10" s="67"/>
      <c r="S10" s="67"/>
      <c r="T10" s="67"/>
      <c r="U10" s="67"/>
      <c r="V10" s="67"/>
      <c r="W10" s="67">
        <f>データ!Q6</f>
        <v>98.8</v>
      </c>
      <c r="X10" s="67"/>
      <c r="Y10" s="67"/>
      <c r="Z10" s="67"/>
      <c r="AA10" s="67"/>
      <c r="AB10" s="67"/>
      <c r="AC10" s="67"/>
      <c r="AD10" s="68">
        <f>データ!R6</f>
        <v>2484</v>
      </c>
      <c r="AE10" s="68"/>
      <c r="AF10" s="68"/>
      <c r="AG10" s="68"/>
      <c r="AH10" s="68"/>
      <c r="AI10" s="68"/>
      <c r="AJ10" s="68"/>
      <c r="AK10" s="2"/>
      <c r="AL10" s="68">
        <f>データ!V6</f>
        <v>2754</v>
      </c>
      <c r="AM10" s="68"/>
      <c r="AN10" s="68"/>
      <c r="AO10" s="68"/>
      <c r="AP10" s="68"/>
      <c r="AQ10" s="68"/>
      <c r="AR10" s="68"/>
      <c r="AS10" s="68"/>
      <c r="AT10" s="67">
        <f>データ!W6</f>
        <v>2.21</v>
      </c>
      <c r="AU10" s="67"/>
      <c r="AV10" s="67"/>
      <c r="AW10" s="67"/>
      <c r="AX10" s="67"/>
      <c r="AY10" s="67"/>
      <c r="AZ10" s="67"/>
      <c r="BA10" s="67"/>
      <c r="BB10" s="67">
        <f>データ!X6</f>
        <v>1246.1500000000001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TMGAytZNJ265OdSOVY+mm/gvNF3A1iivGJFgeuolkS5b+NukyEiOgccnjC4Tn7vfqTiKwo7V1Pt6guXT5eB1gQ==" saltValue="mw5Z+x85nqnTShDTj1co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94072</v>
      </c>
      <c r="D6" s="33">
        <f t="shared" si="3"/>
        <v>47</v>
      </c>
      <c r="E6" s="33">
        <f t="shared" si="3"/>
        <v>17</v>
      </c>
      <c r="F6" s="33">
        <f t="shared" si="3"/>
        <v>1</v>
      </c>
      <c r="G6" s="33">
        <f t="shared" si="3"/>
        <v>0</v>
      </c>
      <c r="H6" s="33" t="str">
        <f t="shared" si="3"/>
        <v>栃木県　那須町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10.93</v>
      </c>
      <c r="Q6" s="34">
        <f t="shared" si="3"/>
        <v>98.8</v>
      </c>
      <c r="R6" s="34">
        <f t="shared" si="3"/>
        <v>2484</v>
      </c>
      <c r="S6" s="34">
        <f t="shared" si="3"/>
        <v>25288</v>
      </c>
      <c r="T6" s="34">
        <f t="shared" si="3"/>
        <v>372.34</v>
      </c>
      <c r="U6" s="34">
        <f t="shared" si="3"/>
        <v>67.92</v>
      </c>
      <c r="V6" s="34">
        <f t="shared" si="3"/>
        <v>2754</v>
      </c>
      <c r="W6" s="34">
        <f t="shared" si="3"/>
        <v>2.21</v>
      </c>
      <c r="X6" s="34">
        <f t="shared" si="3"/>
        <v>1246.1500000000001</v>
      </c>
      <c r="Y6" s="35">
        <f>IF(Y7="",NA(),Y7)</f>
        <v>84.97</v>
      </c>
      <c r="Z6" s="35">
        <f t="shared" ref="Z6:AH6" si="4">IF(Z7="",NA(),Z7)</f>
        <v>79.599999999999994</v>
      </c>
      <c r="AA6" s="35">
        <f t="shared" si="4"/>
        <v>97.67</v>
      </c>
      <c r="AB6" s="35">
        <f t="shared" si="4"/>
        <v>75.959999999999994</v>
      </c>
      <c r="AC6" s="35">
        <f t="shared" si="4"/>
        <v>76.23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677.82</v>
      </c>
      <c r="BL6" s="35">
        <f t="shared" si="7"/>
        <v>593.23</v>
      </c>
      <c r="BM6" s="35">
        <f t="shared" si="7"/>
        <v>671.97</v>
      </c>
      <c r="BN6" s="35">
        <f t="shared" si="7"/>
        <v>798.84</v>
      </c>
      <c r="BO6" s="35">
        <f t="shared" si="7"/>
        <v>692.13</v>
      </c>
      <c r="BP6" s="34" t="str">
        <f>IF(BP7="","",IF(BP7="-","【-】","【"&amp;SUBSTITUTE(TEXT(BP7,"#,##0.00"),"-","△")&amp;"】"))</f>
        <v>【682.78】</v>
      </c>
      <c r="BQ6" s="35">
        <f>IF(BQ7="",NA(),BQ7)</f>
        <v>64.59</v>
      </c>
      <c r="BR6" s="35">
        <f t="shared" ref="BR6:BZ6" si="8">IF(BR7="",NA(),BR7)</f>
        <v>62.7</v>
      </c>
      <c r="BS6" s="35">
        <f t="shared" si="8"/>
        <v>73.400000000000006</v>
      </c>
      <c r="BT6" s="35">
        <f t="shared" si="8"/>
        <v>58.24</v>
      </c>
      <c r="BU6" s="35">
        <f t="shared" si="8"/>
        <v>56.7</v>
      </c>
      <c r="BV6" s="35">
        <f t="shared" si="8"/>
        <v>78.510000000000005</v>
      </c>
      <c r="BW6" s="35">
        <f t="shared" si="8"/>
        <v>86.48</v>
      </c>
      <c r="BX6" s="35">
        <f t="shared" si="8"/>
        <v>86.34</v>
      </c>
      <c r="BY6" s="35">
        <f t="shared" si="8"/>
        <v>86.85</v>
      </c>
      <c r="BZ6" s="35">
        <f t="shared" si="8"/>
        <v>88.98</v>
      </c>
      <c r="CA6" s="34" t="str">
        <f>IF(CA7="","",IF(CA7="-","【-】","【"&amp;SUBSTITUTE(TEXT(CA7,"#,##0.00"),"-","△")&amp;"】"))</f>
        <v>【100.91】</v>
      </c>
      <c r="CB6" s="35">
        <f>IF(CB7="",NA(),CB7)</f>
        <v>170.4</v>
      </c>
      <c r="CC6" s="35">
        <f t="shared" ref="CC6:CK6" si="9">IF(CC7="",NA(),CC7)</f>
        <v>176.58</v>
      </c>
      <c r="CD6" s="35">
        <f t="shared" si="9"/>
        <v>150</v>
      </c>
      <c r="CE6" s="35">
        <f t="shared" si="9"/>
        <v>190.47</v>
      </c>
      <c r="CF6" s="35">
        <f t="shared" si="9"/>
        <v>198</v>
      </c>
      <c r="CG6" s="35">
        <f t="shared" si="9"/>
        <v>171.02</v>
      </c>
      <c r="CH6" s="35">
        <f t="shared" si="9"/>
        <v>174.38</v>
      </c>
      <c r="CI6" s="35">
        <f t="shared" si="9"/>
        <v>175.12</v>
      </c>
      <c r="CJ6" s="35">
        <f t="shared" si="9"/>
        <v>177.15</v>
      </c>
      <c r="CK6" s="35">
        <f t="shared" si="9"/>
        <v>175.05</v>
      </c>
      <c r="CL6" s="34" t="str">
        <f>IF(CL7="","",IF(CL7="-","【-】","【"&amp;SUBSTITUTE(TEXT(CL7,"#,##0.00"),"-","△")&amp;"】"))</f>
        <v>【136.86】</v>
      </c>
      <c r="CM6" s="35">
        <f>IF(CM7="",NA(),CM7)</f>
        <v>29.99</v>
      </c>
      <c r="CN6" s="35">
        <f t="shared" ref="CN6:CV6" si="10">IF(CN7="",NA(),CN7)</f>
        <v>24.12</v>
      </c>
      <c r="CO6" s="35">
        <f t="shared" si="10"/>
        <v>27.26</v>
      </c>
      <c r="CP6" s="35">
        <f t="shared" si="10"/>
        <v>25.71</v>
      </c>
      <c r="CQ6" s="35">
        <f t="shared" si="10"/>
        <v>25.58</v>
      </c>
      <c r="CR6" s="35">
        <f t="shared" si="10"/>
        <v>62.25</v>
      </c>
      <c r="CS6" s="35">
        <f t="shared" si="10"/>
        <v>58.04</v>
      </c>
      <c r="CT6" s="35">
        <f t="shared" si="10"/>
        <v>55.58</v>
      </c>
      <c r="CU6" s="35">
        <f t="shared" si="10"/>
        <v>54.05</v>
      </c>
      <c r="CV6" s="35">
        <f t="shared" si="10"/>
        <v>57.54</v>
      </c>
      <c r="CW6" s="34" t="str">
        <f>IF(CW7="","",IF(CW7="-","【-】","【"&amp;SUBSTITUTE(TEXT(CW7,"#,##0.00"),"-","△")&amp;"】"))</f>
        <v>【58.98】</v>
      </c>
      <c r="CX6" s="35">
        <f>IF(CX7="",NA(),CX7)</f>
        <v>71.09</v>
      </c>
      <c r="CY6" s="35">
        <f t="shared" ref="CY6:DG6" si="11">IF(CY7="",NA(),CY7)</f>
        <v>73.930000000000007</v>
      </c>
      <c r="CZ6" s="35">
        <f t="shared" si="11"/>
        <v>73.64</v>
      </c>
      <c r="DA6" s="35">
        <f t="shared" si="11"/>
        <v>74.540000000000006</v>
      </c>
      <c r="DB6" s="35">
        <f t="shared" si="11"/>
        <v>75.34</v>
      </c>
      <c r="DC6" s="35">
        <f t="shared" si="11"/>
        <v>92.98</v>
      </c>
      <c r="DD6" s="35">
        <f t="shared" si="11"/>
        <v>93.94</v>
      </c>
      <c r="DE6" s="35">
        <f t="shared" si="11"/>
        <v>93.1</v>
      </c>
      <c r="DF6" s="35">
        <f t="shared" si="11"/>
        <v>92.88</v>
      </c>
      <c r="DG6" s="35">
        <f t="shared" si="11"/>
        <v>92.87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0.03</v>
      </c>
      <c r="EF6" s="35">
        <f t="shared" ref="EF6:EN6" si="14">IF(EF7="",NA(),EF7)</f>
        <v>0.05</v>
      </c>
      <c r="EG6" s="35">
        <f t="shared" si="14"/>
        <v>0.03</v>
      </c>
      <c r="EH6" s="34">
        <f t="shared" si="14"/>
        <v>0</v>
      </c>
      <c r="EI6" s="34">
        <f t="shared" si="14"/>
        <v>0</v>
      </c>
      <c r="EJ6" s="35">
        <f t="shared" si="14"/>
        <v>0.12</v>
      </c>
      <c r="EK6" s="35">
        <f t="shared" si="14"/>
        <v>0.14000000000000001</v>
      </c>
      <c r="EL6" s="35">
        <f t="shared" si="14"/>
        <v>0.16</v>
      </c>
      <c r="EM6" s="35">
        <f t="shared" si="14"/>
        <v>0.15</v>
      </c>
      <c r="EN6" s="35">
        <f t="shared" si="14"/>
        <v>0.16</v>
      </c>
      <c r="EO6" s="34" t="str">
        <f>IF(EO7="","",IF(EO7="-","【-】","【"&amp;SUBSTITUTE(TEXT(EO7,"#,##0.00"),"-","△")&amp;"】"))</f>
        <v>【0.23】</v>
      </c>
    </row>
    <row r="7" spans="1:145" s="36" customFormat="1" x14ac:dyDescent="0.15">
      <c r="A7" s="28"/>
      <c r="B7" s="37">
        <v>2018</v>
      </c>
      <c r="C7" s="37">
        <v>94072</v>
      </c>
      <c r="D7" s="37">
        <v>47</v>
      </c>
      <c r="E7" s="37">
        <v>17</v>
      </c>
      <c r="F7" s="37">
        <v>1</v>
      </c>
      <c r="G7" s="37">
        <v>0</v>
      </c>
      <c r="H7" s="37" t="s">
        <v>99</v>
      </c>
      <c r="I7" s="37" t="s">
        <v>100</v>
      </c>
      <c r="J7" s="37" t="s">
        <v>101</v>
      </c>
      <c r="K7" s="37" t="s">
        <v>102</v>
      </c>
      <c r="L7" s="37" t="s">
        <v>103</v>
      </c>
      <c r="M7" s="37" t="s">
        <v>104</v>
      </c>
      <c r="N7" s="38" t="s">
        <v>105</v>
      </c>
      <c r="O7" s="38" t="s">
        <v>106</v>
      </c>
      <c r="P7" s="38">
        <v>10.93</v>
      </c>
      <c r="Q7" s="38">
        <v>98.8</v>
      </c>
      <c r="R7" s="38">
        <v>2484</v>
      </c>
      <c r="S7" s="38">
        <v>25288</v>
      </c>
      <c r="T7" s="38">
        <v>372.34</v>
      </c>
      <c r="U7" s="38">
        <v>67.92</v>
      </c>
      <c r="V7" s="38">
        <v>2754</v>
      </c>
      <c r="W7" s="38">
        <v>2.21</v>
      </c>
      <c r="X7" s="38">
        <v>1246.1500000000001</v>
      </c>
      <c r="Y7" s="38">
        <v>84.97</v>
      </c>
      <c r="Z7" s="38">
        <v>79.599999999999994</v>
      </c>
      <c r="AA7" s="38">
        <v>97.67</v>
      </c>
      <c r="AB7" s="38">
        <v>75.959999999999994</v>
      </c>
      <c r="AC7" s="38">
        <v>76.23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677.82</v>
      </c>
      <c r="BL7" s="38">
        <v>593.23</v>
      </c>
      <c r="BM7" s="38">
        <v>671.97</v>
      </c>
      <c r="BN7" s="38">
        <v>798.84</v>
      </c>
      <c r="BO7" s="38">
        <v>692.13</v>
      </c>
      <c r="BP7" s="38">
        <v>682.78</v>
      </c>
      <c r="BQ7" s="38">
        <v>64.59</v>
      </c>
      <c r="BR7" s="38">
        <v>62.7</v>
      </c>
      <c r="BS7" s="38">
        <v>73.400000000000006</v>
      </c>
      <c r="BT7" s="38">
        <v>58.24</v>
      </c>
      <c r="BU7" s="38">
        <v>56.7</v>
      </c>
      <c r="BV7" s="38">
        <v>78.510000000000005</v>
      </c>
      <c r="BW7" s="38">
        <v>86.48</v>
      </c>
      <c r="BX7" s="38">
        <v>86.34</v>
      </c>
      <c r="BY7" s="38">
        <v>86.85</v>
      </c>
      <c r="BZ7" s="38">
        <v>88.98</v>
      </c>
      <c r="CA7" s="38">
        <v>100.91</v>
      </c>
      <c r="CB7" s="38">
        <v>170.4</v>
      </c>
      <c r="CC7" s="38">
        <v>176.58</v>
      </c>
      <c r="CD7" s="38">
        <v>150</v>
      </c>
      <c r="CE7" s="38">
        <v>190.47</v>
      </c>
      <c r="CF7" s="38">
        <v>198</v>
      </c>
      <c r="CG7" s="38">
        <v>171.02</v>
      </c>
      <c r="CH7" s="38">
        <v>174.38</v>
      </c>
      <c r="CI7" s="38">
        <v>175.12</v>
      </c>
      <c r="CJ7" s="38">
        <v>177.15</v>
      </c>
      <c r="CK7" s="38">
        <v>175.05</v>
      </c>
      <c r="CL7" s="38">
        <v>136.86000000000001</v>
      </c>
      <c r="CM7" s="38">
        <v>29.99</v>
      </c>
      <c r="CN7" s="38">
        <v>24.12</v>
      </c>
      <c r="CO7" s="38">
        <v>27.26</v>
      </c>
      <c r="CP7" s="38">
        <v>25.71</v>
      </c>
      <c r="CQ7" s="38">
        <v>25.58</v>
      </c>
      <c r="CR7" s="38">
        <v>62.25</v>
      </c>
      <c r="CS7" s="38">
        <v>58.04</v>
      </c>
      <c r="CT7" s="38">
        <v>55.58</v>
      </c>
      <c r="CU7" s="38">
        <v>54.05</v>
      </c>
      <c r="CV7" s="38">
        <v>57.54</v>
      </c>
      <c r="CW7" s="38">
        <v>58.98</v>
      </c>
      <c r="CX7" s="38">
        <v>71.09</v>
      </c>
      <c r="CY7" s="38">
        <v>73.930000000000007</v>
      </c>
      <c r="CZ7" s="38">
        <v>73.64</v>
      </c>
      <c r="DA7" s="38">
        <v>74.540000000000006</v>
      </c>
      <c r="DB7" s="38">
        <v>75.34</v>
      </c>
      <c r="DC7" s="38">
        <v>92.98</v>
      </c>
      <c r="DD7" s="38">
        <v>93.94</v>
      </c>
      <c r="DE7" s="38">
        <v>93.1</v>
      </c>
      <c r="DF7" s="38">
        <v>92.88</v>
      </c>
      <c r="DG7" s="38">
        <v>92.87</v>
      </c>
      <c r="DH7" s="38">
        <v>95.2</v>
      </c>
      <c r="DI7" s="38"/>
      <c r="DJ7" s="38"/>
      <c r="DK7" s="38"/>
      <c r="DL7" s="38"/>
      <c r="DM7" s="38"/>
      <c r="DN7" s="38"/>
      <c r="DO7" s="38"/>
      <c r="DP7" s="38"/>
      <c r="DQ7" s="38"/>
      <c r="DR7" s="38"/>
      <c r="DS7" s="38"/>
      <c r="DT7" s="38"/>
      <c r="DU7" s="38"/>
      <c r="DV7" s="38"/>
      <c r="DW7" s="38"/>
      <c r="DX7" s="38"/>
      <c r="DY7" s="38"/>
      <c r="DZ7" s="38"/>
      <c r="EA7" s="38"/>
      <c r="EB7" s="38"/>
      <c r="EC7" s="38"/>
      <c r="ED7" s="38"/>
      <c r="EE7" s="38">
        <v>0.03</v>
      </c>
      <c r="EF7" s="38">
        <v>0.05</v>
      </c>
      <c r="EG7" s="38">
        <v>0.03</v>
      </c>
      <c r="EH7" s="38">
        <v>0</v>
      </c>
      <c r="EI7" s="38">
        <v>0</v>
      </c>
      <c r="EJ7" s="38">
        <v>0.12</v>
      </c>
      <c r="EK7" s="38">
        <v>0.14000000000000001</v>
      </c>
      <c r="EL7" s="38">
        <v>0.16</v>
      </c>
      <c r="EM7" s="38">
        <v>0.15</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2020-01-17T01:37:29Z</cp:lastPrinted>
  <dcterms:created xsi:type="dcterms:W3CDTF">2019-12-05T05:02:24Z</dcterms:created>
  <dcterms:modified xsi:type="dcterms:W3CDTF">2020-02-22T02:06:23Z</dcterms:modified>
  <cp:category/>
</cp:coreProperties>
</file>