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1上水道\"/>
    </mc:Choice>
  </mc:AlternateContent>
  <workbookProtection workbookAlgorithmName="SHA-512" workbookHashValue="C+BT05C119Gw1a4OlEpd6CXNOhUVpDiWB/hotd4OYhgUD6du5ggC6h6eFM+JtwtCbGOSnyRd1vli4QaNgw6gsA==" workbookSaltValue="EMBzCN+0llSpdfzi7cpgE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<sst xmlns="http://schemas.openxmlformats.org/spreadsheetml/2006/main" count="228" uniqueCount="115">
  <si>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</si>
  <si>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</si>
  <si>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</si>
  <si>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</si>
  <si>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</si>
  <si>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</si>
  <si>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</si>
  <si>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</si>
  <si>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</si>
  <si>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</si>
  <si>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</si>
  <si>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</si>
  <si>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</si>
  <si>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</si>
  <si>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</si>
  <si>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</si>
  <si>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</si>
  <si>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</si>
  <si>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</si>
  <si>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</si>
  <si>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</si>
  <si>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</si>
  <si>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</si>
  <si>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</si>
  <si>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</si>
  <si>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</si>
  <si>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</si>
  <si>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</si>
  <si>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</si>
  <si>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</si>
  <si>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</si>
  <si>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</si>
  <si>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</si>
  <si>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</si>
  <si>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</si>
  <si>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</si>
  <si>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</si>
  <si>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</si>
  <si>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</si>
  <si>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</si>
  <si>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</si>
  <si>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</si>
  <si>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</si>
  <si>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</si>
  <si>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</si>
  <si>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</si>
  <si>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</si>
  <si>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</si>
  <si>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</si>
  <si>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</si>
  <si>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</si>
  <si>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</si>
  <si>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</si>
  <si>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</si>
  <si>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</si>
  <si>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</si>
  <si>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</si>
  <si>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</si>
  <si>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</si>
  <si>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</si>
  <si>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</si>
  <si>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</si>
  <si>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</si>
  <si>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</si>
  <si>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</si>
  <si>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</si>
  <si>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</si>
  <si>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</si>
  <si>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</si>
  <si>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</si>
  <si>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</si>
  <si>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</si>
  <si>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</si>
  <si>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</si>
  <si>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</si>
  <si>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</si>
  <si>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</si>
  <si>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</si>
  <si>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</si>
  <si>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</si>
  <si>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</si>
  <si>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</si>
  <si>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</si>
  <si>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</si>
  <si>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</si>
  <si>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</si>
  <si>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</si>
  <si>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</si>
  <si>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</si>
  <si>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</si>
  <si>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</si>
  <si>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</si>
  <si>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</si>
  <si>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</si>
  <si>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</si>
  <si>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</si>
  <si>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</si>
  <si>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</si>
  <si>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</si>
  <si>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</si>
  <si>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</si>
  <si>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</si>
  <si>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</si>
  <si>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</si>
  <si>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</si>
  <si>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</si>
  <si>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</si>
  <si>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</si>
  <si>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</si>
  <si>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</si>
  <si>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</si>
  <si>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</si>
  <si>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及び管路経年化率から、どちらも類似団体平均値及び全国平均を上回っており、水道施設の老朽化が進んでいることがわかる。管路更新率は、前年度から改善されたが、依然として類似団体平均や全国平均より下回っており、老朽管の更新が進んでいないことがわかる。</t>
    <phoneticPr fontId="4"/>
  </si>
  <si>
    <t>　経営の健全性について、約16年ぶりとなる料金改定を実施した影響で給水収益が増えた結果、経常収支比率や料金回収率に改善が見られた。しかしながら、料金回収率が依然として100％を下回っていることに加え、給水原価が前年度より10円程上昇していることから事業の維持管理に係る費用も同様に増えていることがわかる。
　経営の効率性については、前年度と同様に施設利用率、有収率共に低く、効率的な運用ができているとは言えない状況である。特に有収率については、類似団体平均値及び全国平均と比べて数値が著しく低いうえに、減少に歯止めがかからない状況である。</t>
    <rPh sb="33" eb="37">
      <t>キュウスイシュウエキ</t>
    </rPh>
    <phoneticPr fontId="4"/>
  </si>
  <si>
    <t>　料金改定の実施により給水収益が増えた一方で、費用の増加などによって給水原価が上昇しているため、収支バランスは依然悪い。
　管路の経年化が進んでいる一方、更新が追いついていないため、漏水事故が多発し、有収率低下の一因となっている。
　今後は、経営戦略や水道施設統廃合計画に従って水道施設の更新を進めていくほか、withコロナを見据えて水道ビジョンや経営戦略等の計画の見直しも検討していく。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</si>
</sst>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0.43</c:v>
                </c:pt>
                <c:pt idx="1">
                  <c:v>0.26</c:v>
                </c:pt>
                <c:pt idx="2">
                  <c:v>0.26</c:v>
                </c:pt>
                <c:pt idx="3">
                  <c:v>0.09</c:v>
                </c:pt>
                <c:pt idx="4">
                  <c:v>0.3</c:v>
                </c:pt>
              </c:numCache>
            </c:numRef>
          </c:val>
          <c:extLst>
            <c:ext xmlns:c16="http://schemas.microsoft.com/office/drawing/2014/chart" uri="{C3380CC4-5D6E-409C-BE32-E72D297353CC}">
              <c16:uniqueId val="{00000000-75EB-4282-82BE-0E2EA4F7DE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5EB-4282-82BE-0E2EA4F7DE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52.69</c:v>
                </c:pt>
                <c:pt idx="1">
                  <c:v>56.54</c:v>
                </c:pt>
                <c:pt idx="2">
                  <c:v>57.89</c:v>
                </c:pt>
                <c:pt idx="3">
                  <c:v>56.74</c:v>
                </c:pt>
                <c:pt idx="4">
                  <c:v>55.24</c:v>
                </c:pt>
              </c:numCache>
            </c:numRef>
          </c:val>
          <c:extLst>
            <c:ext xmlns:c16="http://schemas.microsoft.com/office/drawing/2014/chart" uri="{C3380CC4-5D6E-409C-BE32-E72D297353CC}">
              <c16:uniqueId val="{00000000-7AA1-4CBD-A076-628B295160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AA1-4CBD-A076-628B295160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69.37</c:v>
                </c:pt>
                <c:pt idx="1">
                  <c:v>64.400000000000006</c:v>
                </c:pt>
                <c:pt idx="2">
                  <c:v>62.82</c:v>
                </c:pt>
                <c:pt idx="3">
                  <c:v>61.88</c:v>
                </c:pt>
                <c:pt idx="4">
                  <c:v>60.1</c:v>
                </c:pt>
              </c:numCache>
            </c:numRef>
          </c:val>
          <c:extLst>
            <c:ext xmlns:c16="http://schemas.microsoft.com/office/drawing/2014/chart" uri="{C3380CC4-5D6E-409C-BE32-E72D297353CC}">
              <c16:uniqueId val="{00000000-024B-4A81-9C5F-6554F3E5C1D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024B-4A81-9C5F-6554F3E5C1D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99.57</c:v>
                </c:pt>
                <c:pt idx="1">
                  <c:v>102.02</c:v>
                </c:pt>
                <c:pt idx="2">
                  <c:v>104.16</c:v>
                </c:pt>
                <c:pt idx="3">
                  <c:v>99.2</c:v>
                </c:pt>
                <c:pt idx="4">
                  <c:v>103.29</c:v>
                </c:pt>
              </c:numCache>
            </c:numRef>
          </c:val>
          <c:extLst>
            <c:ext xmlns:c16="http://schemas.microsoft.com/office/drawing/2014/chart" uri="{C3380CC4-5D6E-409C-BE32-E72D297353CC}">
              <c16:uniqueId val="{00000000-7E62-4432-A0C8-57707090A3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E62-4432-A0C8-57707090A3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53.24</c:v>
                </c:pt>
                <c:pt idx="1">
                  <c:v>54.65</c:v>
                </c:pt>
                <c:pt idx="2">
                  <c:v>55.8</c:v>
                </c:pt>
                <c:pt idx="3">
                  <c:v>56.83</c:v>
                </c:pt>
                <c:pt idx="4">
                  <c:v>57.77</c:v>
                </c:pt>
              </c:numCache>
            </c:numRef>
          </c:val>
          <c:extLst>
            <c:ext xmlns:c16="http://schemas.microsoft.com/office/drawing/2014/chart" uri="{C3380CC4-5D6E-409C-BE32-E72D297353CC}">
              <c16:uniqueId val="{00000000-1855-49D3-8F65-ECA26DDD7CB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855-49D3-8F65-ECA26DDD7CB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14.73</c:v>
                </c:pt>
                <c:pt idx="1">
                  <c:v>19.37</c:v>
                </c:pt>
                <c:pt idx="2">
                  <c:v>23.11</c:v>
                </c:pt>
                <c:pt idx="3">
                  <c:v>23.69</c:v>
                </c:pt>
                <c:pt idx="4">
                  <c:v>27.43</c:v>
                </c:pt>
              </c:numCache>
            </c:numRef>
          </c:val>
          <c:extLst>
            <c:ext xmlns:c16="http://schemas.microsoft.com/office/drawing/2014/chart" uri="{C3380CC4-5D6E-409C-BE32-E72D297353CC}">
              <c16:uniqueId val="{00000000-C49A-419A-A7D3-5252205E97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C49A-419A-A7D3-5252205E97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0.65</c:v>
                </c:pt>
                <c:pt idx="1">
                  <c:v>0</c:v>
                </c:pt>
                <c:pt idx="2">
                  <c:v>0</c:v>
                </c:pt>
                <c:pt idx="3" formatCode="#,##0.00;&quot;△&quot;#,##0.00;&quot;-&quot;">
                  <c:v>0.91</c:v>
                </c:pt>
                <c:pt idx="4">
                  <c:v>0</c:v>
                </c:pt>
              </c:numCache>
            </c:numRef>
          </c:val>
          <c:extLst>
            <c:ext xmlns:c16="http://schemas.microsoft.com/office/drawing/2014/chart" uri="{C3380CC4-5D6E-409C-BE32-E72D297353CC}">
              <c16:uniqueId val="{00000000-C38E-4FFC-B2FD-3A10CA86BA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38E-4FFC-B2FD-3A10CA86BA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477.97</c:v>
                </c:pt>
                <c:pt idx="1">
                  <c:v>478.51</c:v>
                </c:pt>
                <c:pt idx="2">
                  <c:v>479.82</c:v>
                </c:pt>
                <c:pt idx="3">
                  <c:v>421.4</c:v>
                </c:pt>
                <c:pt idx="4">
                  <c:v>328.85</c:v>
                </c:pt>
              </c:numCache>
            </c:numRef>
          </c:val>
          <c:extLst>
            <c:ext xmlns:c16="http://schemas.microsoft.com/office/drawing/2014/chart" uri="{C3380CC4-5D6E-409C-BE32-E72D297353CC}">
              <c16:uniqueId val="{00000000-301C-4E65-B44E-7C62020D5E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301C-4E65-B44E-7C62020D5E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509.58</c:v>
                </c:pt>
                <c:pt idx="1">
                  <c:v>488.32</c:v>
                </c:pt>
                <c:pt idx="2">
                  <c:v>468.45</c:v>
                </c:pt>
                <c:pt idx="3">
                  <c:v>455.49</c:v>
                </c:pt>
                <c:pt idx="4">
                  <c:v>411.76</c:v>
                </c:pt>
              </c:numCache>
            </c:numRef>
          </c:val>
          <c:extLst>
            <c:ext xmlns:c16="http://schemas.microsoft.com/office/drawing/2014/chart" uri="{C3380CC4-5D6E-409C-BE32-E72D297353CC}">
              <c16:uniqueId val="{00000000-9F0E-4442-BA78-CC4EEFBE07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F0E-4442-BA78-CC4EEFBE07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92.15</c:v>
                </c:pt>
                <c:pt idx="1">
                  <c:v>96.15</c:v>
                </c:pt>
                <c:pt idx="2">
                  <c:v>97.97</c:v>
                </c:pt>
                <c:pt idx="3">
                  <c:v>94.18</c:v>
                </c:pt>
                <c:pt idx="4">
                  <c:v>97.19</c:v>
                </c:pt>
              </c:numCache>
            </c:numRef>
          </c:val>
          <c:extLst>
            <c:ext xmlns:c16="http://schemas.microsoft.com/office/drawing/2014/chart" uri="{C3380CC4-5D6E-409C-BE32-E72D297353CC}">
              <c16:uniqueId val="{00000000-5DB3-45C8-9841-70B89900A2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DB3-45C8-9841-70B89900A2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193.68</c:v>
                </c:pt>
                <c:pt idx="1">
                  <c:v>185.8</c:v>
                </c:pt>
                <c:pt idx="2">
                  <c:v>182.49</c:v>
                </c:pt>
                <c:pt idx="3">
                  <c:v>191.29</c:v>
                </c:pt>
                <c:pt idx="4">
                  <c:v>201.99</c:v>
                </c:pt>
              </c:numCache>
            </c:numRef>
          </c:val>
          <c:extLst>
            <c:ext xmlns:c16="http://schemas.microsoft.com/office/drawing/2014/chart" uri="{C3380CC4-5D6E-409C-BE32-E72D297353CC}">
              <c16:uniqueId val="{00000000-936A-44FD-995C-B64BFA92A2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936A-44FD-995C-B64BFA92A2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那須町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24756</v>
      </c>
      <c r="AM8" s="61"/>
      <c r="AN8" s="61"/>
      <c r="AO8" s="61"/>
      <c r="AP8" s="61"/>
      <c r="AQ8" s="61"/>
      <c r="AR8" s="61"/>
      <c r="AS8" s="61"/>
      <c r="AT8" s="52">
        <f>データ!$S$6</f>
        <v>372.34</v>
      </c>
      <c r="AU8" s="53"/>
      <c r="AV8" s="53"/>
      <c r="AW8" s="53"/>
      <c r="AX8" s="53"/>
      <c r="AY8" s="53"/>
      <c r="AZ8" s="53"/>
      <c r="BA8" s="53"/>
      <c r="BB8" s="54">
        <f>データ!$T$6</f>
        <v>66.489999999999995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68.680000000000007</v>
      </c>
      <c r="J10" s="53"/>
      <c r="K10" s="53"/>
      <c r="L10" s="53"/>
      <c r="M10" s="53"/>
      <c r="N10" s="53"/>
      <c r="O10" s="64"/>
      <c r="P10" s="54">
        <f>データ!$P$6</f>
        <v>81.33</v>
      </c>
      <c r="Q10" s="54"/>
      <c r="R10" s="54"/>
      <c r="S10" s="54"/>
      <c r="T10" s="54"/>
      <c r="U10" s="54"/>
      <c r="V10" s="54"/>
      <c r="W10" s="61">
        <f>データ!$Q$6</f>
        <v>3710</v>
      </c>
      <c r="X10" s="61"/>
      <c r="Y10" s="61"/>
      <c r="Z10" s="61"/>
      <c r="AA10" s="61"/>
      <c r="AB10" s="61"/>
      <c r="AC10" s="61"/>
      <c r="AD10" s="2"/>
      <c r="AE10" s="2"/>
      <c r="AF10" s="2"/>
      <c r="AG10" s="2"/>
      <c r="AH10" s="4"/>
      <c r="AI10" s="4"/>
      <c r="AJ10" s="4"/>
      <c r="AK10" s="4"/>
      <c r="AL10" s="61">
        <f>データ!$U$6</f>
        <v>20071</v>
      </c>
      <c r="AM10" s="61"/>
      <c r="AN10" s="61"/>
      <c r="AO10" s="61"/>
      <c r="AP10" s="61"/>
      <c r="AQ10" s="61"/>
      <c r="AR10" s="61"/>
      <c r="AS10" s="61"/>
      <c r="AT10" s="52">
        <f>データ!$V$6</f>
        <v>185.01</v>
      </c>
      <c r="AU10" s="53"/>
      <c r="AV10" s="53"/>
      <c r="AW10" s="53"/>
      <c r="AX10" s="53"/>
      <c r="AY10" s="53"/>
      <c r="AZ10" s="53"/>
      <c r="BA10" s="53"/>
      <c r="BB10" s="54">
        <f>データ!$W$6</f>
        <v>108.49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dbYqMb2lEsUxE4Rf0nKVGiHyU7wn5mh4+UeawN7aMk0MasVDTSCeAsFA7LBzRPZydxUUmNaONAC/PQ4M6sYRQ==" saltValue="vkSAs7H9qXzsMkc2v1Db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94072</v>
      </c>
      <c r="D6" s="34">
        <f t="shared" si="3"/>
        <v>46</v>
      </c>
      <c r="E6" s="34">
        <f t="shared" si="3"/>
        <v>1</v>
      </c>
      <c r="F6" s="34">
        <f t="shared" si="3"/>
        <v>0</v>
      </c>
      <c r="G6" s="34">
        <f t="shared" si="3"/>
        <v>1</v>
      </c>
      <c r="H6" s="34" t="str">
        <f t="shared" si="3"/>
        <v>栃木県　那須町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68.680000000000007</v>
      </c>
      <c r="P6" s="35">
        <f t="shared" si="3"/>
        <v>81.33</v>
      </c>
      <c r="Q6" s="35">
        <f t="shared" si="3"/>
        <v>3710</v>
      </c>
      <c r="R6" s="35">
        <f t="shared" si="3"/>
        <v>24756</v>
      </c>
      <c r="S6" s="35">
        <f t="shared" si="3"/>
        <v>372.34</v>
      </c>
      <c r="T6" s="35">
        <f t="shared" si="3"/>
        <v>66.489999999999995</v>
      </c>
      <c r="U6" s="35">
        <f t="shared" si="3"/>
        <v>20071</v>
      </c>
      <c r="V6" s="35">
        <f t="shared" si="3"/>
        <v>185.01</v>
      </c>
      <c r="W6" s="35">
        <f t="shared" si="3"/>
        <v>108.49</v>
      </c>
      <c r="X6" s="36">
        <f>IF(X7="",NA(),X7)</f>
        <v>99.57</v>
      </c>
      <c r="Y6" s="36">
        <f t="shared" ref="Y6:AG6" si="4">IF(Y7="",NA(),Y7)</f>
        <v>102.02</v>
      </c>
      <c r="Z6" s="36">
        <f t="shared" si="4"/>
        <v>104.16</v>
      </c>
      <c r="AA6" s="36">
        <f t="shared" si="4"/>
        <v>99.2</v>
      </c>
      <c r="AB6" s="36">
        <f t="shared" si="4"/>
        <v>103.29</v>
      </c>
      <c r="AC6" s="36">
        <f t="shared" si="4"/>
        <v>111.71</v>
      </c>
      <c r="AD6" s="36">
        <f t="shared" si="4"/>
        <v>110.05</v>
      </c>
      <c r="AE6" s="36">
        <f t="shared" si="4"/>
        <v>108.87</v>
      </c>
      <c r="AF6" s="36">
        <f t="shared" si="4"/>
        <v>108.61</v>
      </c>
      <c r="AG6" s="36">
        <f t="shared" si="4"/>
        <v>108.35</v>
      </c>
      <c r="AH6" s="35" t="str">
        <f>IF(AH7="","",IF(AH7="-","【-】","【"&amp;SUBSTITUTE(TEXT(AH7,"#,##0.00"),"-","△")&amp;"】"))</f>
        <v>【110.27】</v>
      </c>
      <c r="AI6" s="36">
        <f>IF(AI7="",NA(),AI7)</f>
        <v>0.65</v>
      </c>
      <c r="AJ6" s="35">
        <f t="shared" ref="AJ6:AR6" si="5">IF(AJ7="",NA(),AJ7)</f>
        <v>0</v>
      </c>
      <c r="AK6" s="35">
        <f t="shared" si="5"/>
        <v>0</v>
      </c>
      <c r="AL6" s="36">
        <f t="shared" si="5"/>
        <v>0.91</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477.97</v>
      </c>
      <c r="AU6" s="36">
        <f t="shared" ref="AU6:BC6" si="6">IF(AU7="",NA(),AU7)</f>
        <v>478.51</v>
      </c>
      <c r="AV6" s="36">
        <f t="shared" si="6"/>
        <v>479.82</v>
      </c>
      <c r="AW6" s="36">
        <f t="shared" si="6"/>
        <v>421.4</v>
      </c>
      <c r="AX6" s="36">
        <f t="shared" si="6"/>
        <v>328.85</v>
      </c>
      <c r="AY6" s="36">
        <f t="shared" si="6"/>
        <v>384.34</v>
      </c>
      <c r="AZ6" s="36">
        <f t="shared" si="6"/>
        <v>359.47</v>
      </c>
      <c r="BA6" s="36">
        <f t="shared" si="6"/>
        <v>369.69</v>
      </c>
      <c r="BB6" s="36">
        <f t="shared" si="6"/>
        <v>379.08</v>
      </c>
      <c r="BC6" s="36">
        <f t="shared" si="6"/>
        <v>367.55</v>
      </c>
      <c r="BD6" s="35" t="str">
        <f>IF(BD7="","",IF(BD7="-","【-】","【"&amp;SUBSTITUTE(TEXT(BD7,"#,##0.00"),"-","△")&amp;"】"))</f>
        <v>【260.31】</v>
      </c>
      <c r="BE6" s="36">
        <f>IF(BE7="",NA(),BE7)</f>
        <v>509.58</v>
      </c>
      <c r="BF6" s="36">
        <f t="shared" ref="BF6:BN6" si="7">IF(BF7="",NA(),BF7)</f>
        <v>488.32</v>
      </c>
      <c r="BG6" s="36">
        <f t="shared" si="7"/>
        <v>468.45</v>
      </c>
      <c r="BH6" s="36">
        <f t="shared" si="7"/>
        <v>455.49</v>
      </c>
      <c r="BI6" s="36">
        <f t="shared" si="7"/>
        <v>411.76</v>
      </c>
      <c r="BJ6" s="36">
        <f t="shared" si="7"/>
        <v>380.58</v>
      </c>
      <c r="BK6" s="36">
        <f t="shared" si="7"/>
        <v>401.79</v>
      </c>
      <c r="BL6" s="36">
        <f t="shared" si="7"/>
        <v>402.99</v>
      </c>
      <c r="BM6" s="36">
        <f t="shared" si="7"/>
        <v>398.98</v>
      </c>
      <c r="BN6" s="36">
        <f t="shared" si="7"/>
        <v>418.68</v>
      </c>
      <c r="BO6" s="35" t="str">
        <f>IF(BO7="","",IF(BO7="-","【-】","【"&amp;SUBSTITUTE(TEXT(BO7,"#,##0.00"),"-","△")&amp;"】"))</f>
        <v>【275.67】</v>
      </c>
      <c r="BP6" s="36">
        <f>IF(BP7="",NA(),BP7)</f>
        <v>92.15</v>
      </c>
      <c r="BQ6" s="36">
        <f t="shared" ref="BQ6:BY6" si="8">IF(BQ7="",NA(),BQ7)</f>
        <v>96.15</v>
      </c>
      <c r="BR6" s="36">
        <f t="shared" si="8"/>
        <v>97.97</v>
      </c>
      <c r="BS6" s="36">
        <f t="shared" si="8"/>
        <v>94.18</v>
      </c>
      <c r="BT6" s="36">
        <f t="shared" si="8"/>
        <v>97.19</v>
      </c>
      <c r="BU6" s="36">
        <f t="shared" si="8"/>
        <v>102.38</v>
      </c>
      <c r="BV6" s="36">
        <f t="shared" si="8"/>
        <v>100.12</v>
      </c>
      <c r="BW6" s="36">
        <f t="shared" si="8"/>
        <v>98.66</v>
      </c>
      <c r="BX6" s="36">
        <f t="shared" si="8"/>
        <v>98.64</v>
      </c>
      <c r="BY6" s="36">
        <f t="shared" si="8"/>
        <v>94.78</v>
      </c>
      <c r="BZ6" s="35" t="str">
        <f>IF(BZ7="","",IF(BZ7="-","【-】","【"&amp;SUBSTITUTE(TEXT(BZ7,"#,##0.00"),"-","△")&amp;"】"))</f>
        <v>【100.05】</v>
      </c>
      <c r="CA6" s="36">
        <f>IF(CA7="",NA(),CA7)</f>
        <v>193.68</v>
      </c>
      <c r="CB6" s="36">
        <f t="shared" ref="CB6:CJ6" si="9">IF(CB7="",NA(),CB7)</f>
        <v>185.8</v>
      </c>
      <c r="CC6" s="36">
        <f t="shared" si="9"/>
        <v>182.49</v>
      </c>
      <c r="CD6" s="36">
        <f t="shared" si="9"/>
        <v>191.29</v>
      </c>
      <c r="CE6" s="36">
        <f t="shared" si="9"/>
        <v>201.99</v>
      </c>
      <c r="CF6" s="36">
        <f t="shared" si="9"/>
        <v>168.67</v>
      </c>
      <c r="CG6" s="36">
        <f t="shared" si="9"/>
        <v>174.97</v>
      </c>
      <c r="CH6" s="36">
        <f t="shared" si="9"/>
        <v>178.59</v>
      </c>
      <c r="CI6" s="36">
        <f t="shared" si="9"/>
        <v>178.92</v>
      </c>
      <c r="CJ6" s="36">
        <f t="shared" si="9"/>
        <v>181.3</v>
      </c>
      <c r="CK6" s="35" t="str">
        <f>IF(CK7="","",IF(CK7="-","【-】","【"&amp;SUBSTITUTE(TEXT(CK7,"#,##0.00"),"-","△")&amp;"】"))</f>
        <v>【166.40】</v>
      </c>
      <c r="CL6" s="36">
        <f>IF(CL7="",NA(),CL7)</f>
        <v>52.69</v>
      </c>
      <c r="CM6" s="36">
        <f t="shared" ref="CM6:CU6" si="10">IF(CM7="",NA(),CM7)</f>
        <v>56.54</v>
      </c>
      <c r="CN6" s="36">
        <f t="shared" si="10"/>
        <v>57.89</v>
      </c>
      <c r="CO6" s="36">
        <f t="shared" si="10"/>
        <v>56.74</v>
      </c>
      <c r="CP6" s="36">
        <f t="shared" si="10"/>
        <v>55.24</v>
      </c>
      <c r="CQ6" s="36">
        <f t="shared" si="10"/>
        <v>54.92</v>
      </c>
      <c r="CR6" s="36">
        <f t="shared" si="10"/>
        <v>55.63</v>
      </c>
      <c r="CS6" s="36">
        <f t="shared" si="10"/>
        <v>55.03</v>
      </c>
      <c r="CT6" s="36">
        <f t="shared" si="10"/>
        <v>55.14</v>
      </c>
      <c r="CU6" s="36">
        <f t="shared" si="10"/>
        <v>55.89</v>
      </c>
      <c r="CV6" s="35" t="str">
        <f>IF(CV7="","",IF(CV7="-","【-】","【"&amp;SUBSTITUTE(TEXT(CV7,"#,##0.00"),"-","△")&amp;"】"))</f>
        <v>【60.69】</v>
      </c>
      <c r="CW6" s="36">
        <f>IF(CW7="",NA(),CW7)</f>
        <v>69.37</v>
      </c>
      <c r="CX6" s="36">
        <f t="shared" ref="CX6:DF6" si="11">IF(CX7="",NA(),CX7)</f>
        <v>64.400000000000006</v>
      </c>
      <c r="CY6" s="36">
        <f t="shared" si="11"/>
        <v>62.82</v>
      </c>
      <c r="CZ6" s="36">
        <f t="shared" si="11"/>
        <v>61.88</v>
      </c>
      <c r="DA6" s="36">
        <f t="shared" si="11"/>
        <v>60.1</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53.24</v>
      </c>
      <c r="DI6" s="36">
        <f t="shared" ref="DI6:DQ6" si="12">IF(DI7="",NA(),DI7)</f>
        <v>54.65</v>
      </c>
      <c r="DJ6" s="36">
        <f t="shared" si="12"/>
        <v>55.8</v>
      </c>
      <c r="DK6" s="36">
        <f t="shared" si="12"/>
        <v>56.83</v>
      </c>
      <c r="DL6" s="36">
        <f t="shared" si="12"/>
        <v>57.77</v>
      </c>
      <c r="DM6" s="36">
        <f t="shared" si="12"/>
        <v>48.49</v>
      </c>
      <c r="DN6" s="36">
        <f t="shared" si="12"/>
        <v>48.05</v>
      </c>
      <c r="DO6" s="36">
        <f t="shared" si="12"/>
        <v>48.87</v>
      </c>
      <c r="DP6" s="36">
        <f t="shared" si="12"/>
        <v>49.92</v>
      </c>
      <c r="DQ6" s="36">
        <f t="shared" si="12"/>
        <v>50.63</v>
      </c>
      <c r="DR6" s="35" t="str">
        <f>IF(DR7="","",IF(DR7="-","【-】","【"&amp;SUBSTITUTE(TEXT(DR7,"#,##0.00"),"-","△")&amp;"】"))</f>
        <v>【50.19】</v>
      </c>
      <c r="DS6" s="36">
        <f>IF(DS7="",NA(),DS7)</f>
        <v>14.73</v>
      </c>
      <c r="DT6" s="36">
        <f t="shared" ref="DT6:EB6" si="13">IF(DT7="",NA(),DT7)</f>
        <v>19.37</v>
      </c>
      <c r="DU6" s="36">
        <f t="shared" si="13"/>
        <v>23.11</v>
      </c>
      <c r="DV6" s="36">
        <f t="shared" si="13"/>
        <v>23.69</v>
      </c>
      <c r="DW6" s="36">
        <f t="shared" si="13"/>
        <v>27.43</v>
      </c>
      <c r="DX6" s="36">
        <f t="shared" si="13"/>
        <v>12.79</v>
      </c>
      <c r="DY6" s="36">
        <f t="shared" si="13"/>
        <v>13.39</v>
      </c>
      <c r="DZ6" s="36">
        <f t="shared" si="13"/>
        <v>14.85</v>
      </c>
      <c r="EA6" s="36">
        <f t="shared" si="13"/>
        <v>16.88</v>
      </c>
      <c r="EB6" s="36">
        <f t="shared" si="13"/>
        <v>18.28</v>
      </c>
      <c r="EC6" s="35" t="str">
        <f>IF(EC7="","",IF(EC7="-","【-】","【"&amp;SUBSTITUTE(TEXT(EC7,"#,##0.00"),"-","△")&amp;"】"))</f>
        <v>【20.63】</v>
      </c>
      <c r="ED6" s="36">
        <f>IF(ED7="",NA(),ED7)</f>
        <v>0.43</v>
      </c>
      <c r="EE6" s="36">
        <f t="shared" ref="EE6:EM6" si="14">IF(EE7="",NA(),EE7)</f>
        <v>0.26</v>
      </c>
      <c r="EF6" s="36">
        <f t="shared" si="14"/>
        <v>0.26</v>
      </c>
      <c r="EG6" s="36">
        <f t="shared" si="14"/>
        <v>0.09</v>
      </c>
      <c r="EH6" s="36">
        <f t="shared" si="14"/>
        <v>0.3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94072</v>
      </c>
      <c r="D7" s="38">
        <v>46</v>
      </c>
      <c r="E7" s="38">
        <v>1</v>
      </c>
      <c r="F7" s="38">
        <v>0</v>
      </c>
      <c r="G7" s="38">
        <v>1</v>
      </c>
      <c r="H7" s="38" t="s">
        <v>93</v>
      </c>
      <c r="I7" s="38" t="s">
        <v>94</v>
      </c>
      <c r="J7" s="38" t="s">
        <v>95</v>
      </c>
      <c r="K7" s="38" t="s">
        <v>96</v>
      </c>
      <c r="L7" s="38" t="s">
        <v>97</v>
      </c>
      <c r="M7" s="38" t="s">
        <v>98</v>
      </c>
      <c r="N7" s="39" t="s">
        <v>99</v>
      </c>
      <c r="O7" s="39">
        <v>68.680000000000007</v>
      </c>
      <c r="P7" s="39">
        <v>81.33</v>
      </c>
      <c r="Q7" s="39">
        <v>3710</v>
      </c>
      <c r="R7" s="39">
        <v>24756</v>
      </c>
      <c r="S7" s="39">
        <v>372.34</v>
      </c>
      <c r="T7" s="39">
        <v>66.489999999999995</v>
      </c>
      <c r="U7" s="39">
        <v>20071</v>
      </c>
      <c r="V7" s="39">
        <v>185.01</v>
      </c>
      <c r="W7" s="39">
        <v>108.49</v>
      </c>
      <c r="X7" s="39">
        <v>99.57</v>
      </c>
      <c r="Y7" s="39">
        <v>102.02</v>
      </c>
      <c r="Z7" s="39">
        <v>104.16</v>
      </c>
      <c r="AA7" s="39">
        <v>99.2</v>
      </c>
      <c r="AB7" s="39">
        <v>103.29</v>
      </c>
      <c r="AC7" s="39">
        <v>111.71</v>
      </c>
      <c r="AD7" s="39">
        <v>110.05</v>
      </c>
      <c r="AE7" s="39">
        <v>108.87</v>
      </c>
      <c r="AF7" s="39">
        <v>108.61</v>
      </c>
      <c r="AG7" s="39">
        <v>108.35</v>
      </c>
      <c r="AH7" s="39">
        <v>110.27</v>
      </c>
      <c r="AI7" s="39">
        <v>0.65</v>
      </c>
      <c r="AJ7" s="39">
        <v>0</v>
      </c>
      <c r="AK7" s="39">
        <v>0</v>
      </c>
      <c r="AL7" s="39">
        <v>0.91</v>
      </c>
      <c r="AM7" s="39">
        <v>0</v>
      </c>
      <c r="AN7" s="39">
        <v>1.72</v>
      </c>
      <c r="AO7" s="39">
        <v>2.64</v>
      </c>
      <c r="AP7" s="39">
        <v>3.16</v>
      </c>
      <c r="AQ7" s="39">
        <v>3.59</v>
      </c>
      <c r="AR7" s="39">
        <v>3.98</v>
      </c>
      <c r="AS7" s="39">
        <v>1.1499999999999999</v>
      </c>
      <c r="AT7" s="39">
        <v>477.97</v>
      </c>
      <c r="AU7" s="39">
        <v>478.51</v>
      </c>
      <c r="AV7" s="39">
        <v>479.82</v>
      </c>
      <c r="AW7" s="39">
        <v>421.4</v>
      </c>
      <c r="AX7" s="39">
        <v>328.85</v>
      </c>
      <c r="AY7" s="39">
        <v>384.34</v>
      </c>
      <c r="AZ7" s="39">
        <v>359.47</v>
      </c>
      <c r="BA7" s="39">
        <v>369.69</v>
      </c>
      <c r="BB7" s="39">
        <v>379.08</v>
      </c>
      <c r="BC7" s="39">
        <v>367.55</v>
      </c>
      <c r="BD7" s="39">
        <v>260.31</v>
      </c>
      <c r="BE7" s="39">
        <v>509.58</v>
      </c>
      <c r="BF7" s="39">
        <v>488.32</v>
      </c>
      <c r="BG7" s="39">
        <v>468.45</v>
      </c>
      <c r="BH7" s="39">
        <v>455.49</v>
      </c>
      <c r="BI7" s="39">
        <v>411.76</v>
      </c>
      <c r="BJ7" s="39">
        <v>380.58</v>
      </c>
      <c r="BK7" s="39">
        <v>401.79</v>
      </c>
      <c r="BL7" s="39">
        <v>402.99</v>
      </c>
      <c r="BM7" s="39">
        <v>398.98</v>
      </c>
      <c r="BN7" s="39">
        <v>418.68</v>
      </c>
      <c r="BO7" s="39">
        <v>275.67</v>
      </c>
      <c r="BP7" s="39">
        <v>92.15</v>
      </c>
      <c r="BQ7" s="39">
        <v>96.15</v>
      </c>
      <c r="BR7" s="39">
        <v>97.97</v>
      </c>
      <c r="BS7" s="39">
        <v>94.18</v>
      </c>
      <c r="BT7" s="39">
        <v>97.19</v>
      </c>
      <c r="BU7" s="39">
        <v>102.38</v>
      </c>
      <c r="BV7" s="39">
        <v>100.12</v>
      </c>
      <c r="BW7" s="39">
        <v>98.66</v>
      </c>
      <c r="BX7" s="39">
        <v>98.64</v>
      </c>
      <c r="BY7" s="39">
        <v>94.78</v>
      </c>
      <c r="BZ7" s="39">
        <v>100.05</v>
      </c>
      <c r="CA7" s="39">
        <v>193.68</v>
      </c>
      <c r="CB7" s="39">
        <v>185.8</v>
      </c>
      <c r="CC7" s="39">
        <v>182.49</v>
      </c>
      <c r="CD7" s="39">
        <v>191.29</v>
      </c>
      <c r="CE7" s="39">
        <v>201.99</v>
      </c>
      <c r="CF7" s="39">
        <v>168.67</v>
      </c>
      <c r="CG7" s="39">
        <v>174.97</v>
      </c>
      <c r="CH7" s="39">
        <v>178.59</v>
      </c>
      <c r="CI7" s="39">
        <v>178.92</v>
      </c>
      <c r="CJ7" s="39">
        <v>181.3</v>
      </c>
      <c r="CK7" s="39">
        <v>166.4</v>
      </c>
      <c r="CL7" s="39">
        <v>52.69</v>
      </c>
      <c r="CM7" s="39">
        <v>56.54</v>
      </c>
      <c r="CN7" s="39">
        <v>57.89</v>
      </c>
      <c r="CO7" s="39">
        <v>56.74</v>
      </c>
      <c r="CP7" s="39">
        <v>55.24</v>
      </c>
      <c r="CQ7" s="39">
        <v>54.92</v>
      </c>
      <c r="CR7" s="39">
        <v>55.63</v>
      </c>
      <c r="CS7" s="39">
        <v>55.03</v>
      </c>
      <c r="CT7" s="39">
        <v>55.14</v>
      </c>
      <c r="CU7" s="39">
        <v>55.89</v>
      </c>
      <c r="CV7" s="39">
        <v>60.69</v>
      </c>
      <c r="CW7" s="39">
        <v>69.37</v>
      </c>
      <c r="CX7" s="39">
        <v>64.400000000000006</v>
      </c>
      <c r="CY7" s="39">
        <v>62.82</v>
      </c>
      <c r="CZ7" s="39">
        <v>61.88</v>
      </c>
      <c r="DA7" s="39">
        <v>60.1</v>
      </c>
      <c r="DB7" s="39">
        <v>82.66</v>
      </c>
      <c r="DC7" s="39">
        <v>82.04</v>
      </c>
      <c r="DD7" s="39">
        <v>81.900000000000006</v>
      </c>
      <c r="DE7" s="39">
        <v>81.39</v>
      </c>
      <c r="DF7" s="39">
        <v>81.27</v>
      </c>
      <c r="DG7" s="39">
        <v>89.82</v>
      </c>
      <c r="DH7" s="39">
        <v>53.24</v>
      </c>
      <c r="DI7" s="39">
        <v>54.65</v>
      </c>
      <c r="DJ7" s="39">
        <v>55.8</v>
      </c>
      <c r="DK7" s="39">
        <v>56.83</v>
      </c>
      <c r="DL7" s="39">
        <v>57.77</v>
      </c>
      <c r="DM7" s="39">
        <v>48.49</v>
      </c>
      <c r="DN7" s="39">
        <v>48.05</v>
      </c>
      <c r="DO7" s="39">
        <v>48.87</v>
      </c>
      <c r="DP7" s="39">
        <v>49.92</v>
      </c>
      <c r="DQ7" s="39">
        <v>50.63</v>
      </c>
      <c r="DR7" s="39">
        <v>50.19</v>
      </c>
      <c r="DS7" s="39">
        <v>14.73</v>
      </c>
      <c r="DT7" s="39">
        <v>19.37</v>
      </c>
      <c r="DU7" s="39">
        <v>23.11</v>
      </c>
      <c r="DV7" s="39">
        <v>23.69</v>
      </c>
      <c r="DW7" s="39">
        <v>27.43</v>
      </c>
      <c r="DX7" s="39">
        <v>12.79</v>
      </c>
      <c r="DY7" s="39">
        <v>13.39</v>
      </c>
      <c r="DZ7" s="39">
        <v>14.85</v>
      </c>
      <c r="EA7" s="39">
        <v>16.88</v>
      </c>
      <c r="EB7" s="39">
        <v>18.28</v>
      </c>
      <c r="EC7" s="39">
        <v>20.63</v>
      </c>
      <c r="ED7" s="39">
        <v>0.43</v>
      </c>
      <c r="EE7" s="39">
        <v>0.26</v>
      </c>
      <c r="EF7" s="39">
        <v>0.26</v>
      </c>
      <c r="EG7" s="39">
        <v>0.09</v>
      </c>
      <c r="EH7" s="39">
        <v>0.3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2021-12-03T06:45:50Z</dcterms:created>
  <dcterms:modified xsi:type="dcterms:W3CDTF">2022-02-22T09:46:18Z</dcterms:modified>
  <cp:category/>
</cp:coreProperties>
</file>