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03AD02CE-E6D7-4F85-A970-04AE0B4700A1}" xr6:coauthVersionLast="47" xr6:coauthVersionMax="47" xr10:uidLastSave="{00000000-0000-0000-0000-000000000000}"/>
  <workbookProtection workbookAlgorithmName="SHA-512" workbookHashValue="KRq0X+OTgos/r8kN1RHdwuRwNboj21ZYarnUZwLi4KbQSQXSKwdPwZG3mAVhlhYbtgzdAhzB43UubOYRkVgC5Q==" workbookSaltValue="2gQlocKQUuGbZxsZmsfBd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<sst xmlns="http://schemas.openxmlformats.org/spreadsheetml/2006/main" count="228" uniqueCount="113">
  <si>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</si>
  <si>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</si>
  <si>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</si>
  <si>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</si>
  <si>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</si>
  <si>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</si>
  <si>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</si>
  <si>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</si>
  <si>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</si>
  <si>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</si>
  <si>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</si>
  <si>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</si>
  <si>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</si>
  <si>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</si>
  <si>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</si>
  <si>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</si>
  <si>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</si>
  <si>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</si>
  <si>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</si>
  <si>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</si>
  <si>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</si>
  <si>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</si>
  <si>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</si>
  <si>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</si>
  <si>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</si>
  <si>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</si>
  <si>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</si>
  <si>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</si>
  <si>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</si>
  <si>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</si>
  <si>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</si>
  <si>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</si>
  <si>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</si>
  <si>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</si>
  <si>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</si>
  <si>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</si>
  <si>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</si>
  <si>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</si>
  <si>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</si>
  <si>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</si>
  <si>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</si>
  <si>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</si>
  <si>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</si>
  <si>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</si>
  <si>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</si>
  <si>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</si>
  <si>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</si>
  <si>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</si>
  <si>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</si>
  <si>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</si>
  <si>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</si>
  <si>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</si>
  <si>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</si>
  <si>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</si>
  <si>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</si>
  <si>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</si>
  <si>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</si>
  <si>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</si>
  <si>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</si>
  <si>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</si>
  <si>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</si>
  <si>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</si>
  <si>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</si>
  <si>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</si>
  <si>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</si>
  <si>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</si>
  <si>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</si>
  <si>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</si>
  <si>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</si>
  <si>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</si>
  <si>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</si>
  <si>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</si>
  <si>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</si>
  <si>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</si>
  <si>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</si>
  <si>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</si>
  <si>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</si>
  <si>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</si>
  <si>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</si>
  <si>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</si>
  <si>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</si>
  <si>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</si>
  <si>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</si>
  <si>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</si>
  <si>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</si>
  <si>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</si>
  <si>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</si>
  <si>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</si>
  <si>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</si>
  <si>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</si>
  <si>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</si>
  <si>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</si>
  <si>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</si>
  <si>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</si>
  <si>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</si>
  <si>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</si>
  <si>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</si>
  <si>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</si>
  <si>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</si>
  <si>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</si>
  <si>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</si>
  <si>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</si>
  <si>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</si>
  <si>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</si>
  <si>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</si>
  <si>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</si>
  <si>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</si>
  <si>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</si>
  <si>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</si>
  <si>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</si>
  <si>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について、前回の料金改定を実施した影響などで給水収益が増えた結果、経常収支比率や料金回収率に改善が見られた。経常収支比率、料金回収率が共に100%を上回ったが、未だに新型コロナウイルス感染拡大の影響が残っていることから水道料金の減収が危惧される。
　経営の効率性については、前年度と同様に施設利用率、有収率共に低く、効率的な運用ができているとは言えない状況である。特に有収率については、類似団体平均値及び全国平均と比べて数値が著しく低いうえに、減少に歯止めがかからない状況である。</t>
    <rPh sb="1" eb="3">
      <t>ケイエイ</t>
    </rPh>
    <rPh sb="4" eb="7">
      <t>ケンゼンセイ</t>
    </rPh>
    <rPh sb="12" eb="14">
      <t>ゼンカイ</t>
    </rPh>
    <rPh sb="15" eb="19">
      <t>リョウキンカイテイ</t>
    </rPh>
    <rPh sb="29" eb="33">
      <t>キュウスイシュウエキ</t>
    </rPh>
    <rPh sb="34" eb="35">
      <t>フ</t>
    </rPh>
    <rPh sb="37" eb="39">
      <t>ケッカ</t>
    </rPh>
    <rPh sb="40" eb="46">
      <t>ケイジョウシュウシヒリツ</t>
    </rPh>
    <rPh sb="47" eb="52">
      <t>リョウキンカイシュウリツ</t>
    </rPh>
    <rPh sb="53" eb="55">
      <t>カイゼン</t>
    </rPh>
    <rPh sb="56" eb="57">
      <t>ミ</t>
    </rPh>
    <rPh sb="61" eb="67">
      <t>ケイジョウシュウシヒリツ</t>
    </rPh>
    <rPh sb="68" eb="73">
      <t>リョウキンカイシュウリツ</t>
    </rPh>
    <rPh sb="74" eb="75">
      <t>トモ</t>
    </rPh>
    <rPh sb="81" eb="83">
      <t>ウワマワ</t>
    </rPh>
    <rPh sb="132" eb="134">
      <t>ケイエイ</t>
    </rPh>
    <rPh sb="135" eb="138">
      <t>コウリツセイ</t>
    </rPh>
    <rPh sb="144" eb="147">
      <t>ゼンネンド</t>
    </rPh>
    <rPh sb="148" eb="150">
      <t>ドウヨウ</t>
    </rPh>
    <rPh sb="151" eb="156">
      <t>シセツリヨウリツ</t>
    </rPh>
    <rPh sb="157" eb="160">
      <t>ユウシュウリツ</t>
    </rPh>
    <rPh sb="160" eb="161">
      <t>トモ</t>
    </rPh>
    <rPh sb="162" eb="163">
      <t>ヒク</t>
    </rPh>
    <rPh sb="165" eb="168">
      <t>コウリツテキ</t>
    </rPh>
    <rPh sb="169" eb="171">
      <t>ウンヨウ</t>
    </rPh>
    <rPh sb="179" eb="180">
      <t>イ</t>
    </rPh>
    <rPh sb="183" eb="185">
      <t>ジョウキョウ</t>
    </rPh>
    <rPh sb="189" eb="190">
      <t>トク</t>
    </rPh>
    <rPh sb="191" eb="194">
      <t>ユウシュウリツ</t>
    </rPh>
    <rPh sb="200" eb="202">
      <t>ルイジ</t>
    </rPh>
    <rPh sb="202" eb="208">
      <t>ダンタイヘイキンチオヨ</t>
    </rPh>
    <rPh sb="209" eb="213">
      <t>ゼンコクヘイキン</t>
    </rPh>
    <rPh sb="214" eb="215">
      <t>クラ</t>
    </rPh>
    <rPh sb="217" eb="219">
      <t>スウチ</t>
    </rPh>
    <rPh sb="220" eb="221">
      <t>イチジル</t>
    </rPh>
    <rPh sb="223" eb="224">
      <t>ヒク</t>
    </rPh>
    <rPh sb="229" eb="231">
      <t>ゲンショウ</t>
    </rPh>
    <rPh sb="232" eb="234">
      <t>ハド</t>
    </rPh>
    <rPh sb="241" eb="243">
      <t>ジョウキョウ</t>
    </rPh>
    <phoneticPr fontId="4"/>
  </si>
  <si>
    <t>　有形固定資産減価償却率及び管路経年化率から、どちらも類似団体平均値及び全国平均を上回っており、水道施設の老朽化が進んでいることがわかる。管路更新率は、前年度と同程度を維持したが依然として類似団体平均や全国平均より下回っており、老朽管の更新が進んでいないことがわかる。</t>
    <rPh sb="1" eb="12">
      <t>ユウケイコテイシサンゲンカショウキャクリツ</t>
    </rPh>
    <rPh sb="12" eb="13">
      <t>オヨ</t>
    </rPh>
    <rPh sb="14" eb="16">
      <t>カンロ</t>
    </rPh>
    <rPh sb="16" eb="18">
      <t>ケイネン</t>
    </rPh>
    <rPh sb="18" eb="19">
      <t>カ</t>
    </rPh>
    <rPh sb="19" eb="20">
      <t>リツ</t>
    </rPh>
    <rPh sb="27" eb="35">
      <t>ルイジダンタイヘイキンチオヨ</t>
    </rPh>
    <rPh sb="36" eb="40">
      <t>ゼンコクヘイキン</t>
    </rPh>
    <rPh sb="41" eb="43">
      <t>ウワマワ</t>
    </rPh>
    <rPh sb="48" eb="52">
      <t>スイドウシセツ</t>
    </rPh>
    <rPh sb="53" eb="56">
      <t>ロウキュウカ</t>
    </rPh>
    <rPh sb="57" eb="58">
      <t>スス</t>
    </rPh>
    <rPh sb="69" eb="74">
      <t>カンロコウシンリツ</t>
    </rPh>
    <rPh sb="76" eb="79">
      <t>ゼンネンド</t>
    </rPh>
    <rPh sb="80" eb="83">
      <t>ドウテイド</t>
    </rPh>
    <rPh sb="84" eb="86">
      <t>イジ</t>
    </rPh>
    <rPh sb="89" eb="91">
      <t>イゼン</t>
    </rPh>
    <rPh sb="94" eb="100">
      <t>ルイジダンタイヘイキン</t>
    </rPh>
    <rPh sb="101" eb="105">
      <t>ゼンコクヘイキン</t>
    </rPh>
    <rPh sb="107" eb="109">
      <t>シタマワ</t>
    </rPh>
    <rPh sb="114" eb="117">
      <t>ロウキュウカン</t>
    </rPh>
    <rPh sb="118" eb="120">
      <t>コウシン</t>
    </rPh>
    <rPh sb="121" eb="122">
      <t>スス</t>
    </rPh>
    <phoneticPr fontId="4"/>
  </si>
  <si>
    <t>　料金改定の実施により給水収益が増えた一方で、費用の増加などによって給水原価が高い状況であるため、収支バランスは依然悪い状況にある。
　管路の経年化が進んでいる一方、更新が追いついていないため、漏水事故が多発し、有収率低下の一因となっている。
　今後は、経営戦略や水道施設統廃合計画に従って水道施設の更新を進めていくほか、withコロナ・アフターコロナを見据えて水道ビジョンや経営戦略等の計画の見直しを検討していく。</t>
    <rPh sb="1" eb="5">
      <t>リョウキンカイテイ</t>
    </rPh>
    <rPh sb="6" eb="8">
      <t>ジッシ</t>
    </rPh>
    <rPh sb="11" eb="15">
      <t>キュウスイシュウエキ</t>
    </rPh>
    <rPh sb="16" eb="17">
      <t>フ</t>
    </rPh>
    <rPh sb="19" eb="21">
      <t>イッポウ</t>
    </rPh>
    <rPh sb="23" eb="25">
      <t>ヒヨウ</t>
    </rPh>
    <rPh sb="26" eb="28">
      <t>ゾウカ</t>
    </rPh>
    <rPh sb="34" eb="38">
      <t>キュウスイゲンカ</t>
    </rPh>
    <rPh sb="39" eb="40">
      <t>タカ</t>
    </rPh>
    <rPh sb="41" eb="43">
      <t>ジョウキョウ</t>
    </rPh>
    <rPh sb="49" eb="51">
      <t>シュウシ</t>
    </rPh>
    <rPh sb="56" eb="59">
      <t>イゼンワル</t>
    </rPh>
    <rPh sb="60" eb="62">
      <t>ジョウキョウ</t>
    </rPh>
    <rPh sb="68" eb="70">
      <t>カンロ</t>
    </rPh>
    <rPh sb="71" eb="74">
      <t>ケイネンカ</t>
    </rPh>
    <rPh sb="75" eb="76">
      <t>スス</t>
    </rPh>
    <rPh sb="80" eb="82">
      <t>イッポウ</t>
    </rPh>
    <rPh sb="83" eb="85">
      <t>コウシン</t>
    </rPh>
    <rPh sb="86" eb="87">
      <t>オ</t>
    </rPh>
    <rPh sb="97" eb="101">
      <t>ロウスイジコ</t>
    </rPh>
    <rPh sb="102" eb="104">
      <t>タハツ</t>
    </rPh>
    <rPh sb="106" eb="111">
      <t>ユウシュウリツテイカ</t>
    </rPh>
    <rPh sb="112" eb="114">
      <t>イチイン</t>
    </rPh>
    <rPh sb="123" eb="125">
      <t>コンゴ</t>
    </rPh>
    <rPh sb="127" eb="131">
      <t>ケイエイセンリャク</t>
    </rPh>
    <rPh sb="132" eb="141">
      <t>スイドウシセツトウハイゴウケイカク</t>
    </rPh>
    <rPh sb="142" eb="143">
      <t>シタガ</t>
    </rPh>
    <rPh sb="145" eb="149">
      <t>スイドウシセツ</t>
    </rPh>
    <rPh sb="150" eb="152">
      <t>コウシン</t>
    </rPh>
    <rPh sb="153" eb="154">
      <t>スス</t>
    </rPh>
    <rPh sb="177" eb="179">
      <t>ミス</t>
    </rPh>
    <rPh sb="181" eb="183">
      <t>スイドウ</t>
    </rPh>
    <rPh sb="188" eb="193">
      <t>ケイエイセンリャクトウ</t>
    </rPh>
    <rPh sb="194" eb="196">
      <t>ケイカク</t>
    </rPh>
    <rPh sb="197" eb="199">
      <t>ミナオ</t>
    </rPh>
    <rPh sb="201" eb="20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</si>
</sst>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0.26</c:v>
                </c:pt>
                <c:pt idx="2">
                  <c:v>0.09</c:v>
                </c:pt>
                <c:pt idx="3">
                  <c:v>0.3</c:v>
                </c:pt>
                <c:pt idx="4">
                  <c:v>0.28000000000000003</c:v>
                </c:pt>
              </c:numCache>
            </c:numRef>
          </c:val>
          <c:extLst>
            <c:ext xmlns:c16="http://schemas.microsoft.com/office/drawing/2014/chart" uri="{C3380CC4-5D6E-409C-BE32-E72D297353CC}">
              <c16:uniqueId val="{00000000-A795-49B3-B942-16D5C3D2BE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A795-49B3-B942-16D5C3D2BE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56.54</c:v>
                </c:pt>
                <c:pt idx="1">
                  <c:v>57.89</c:v>
                </c:pt>
                <c:pt idx="2">
                  <c:v>56.74</c:v>
                </c:pt>
                <c:pt idx="3">
                  <c:v>55.24</c:v>
                </c:pt>
                <c:pt idx="4">
                  <c:v>56.68</c:v>
                </c:pt>
              </c:numCache>
            </c:numRef>
          </c:val>
          <c:extLst>
            <c:ext xmlns:c16="http://schemas.microsoft.com/office/drawing/2014/chart" uri="{C3380CC4-5D6E-409C-BE32-E72D297353CC}">
              <c16:uniqueId val="{00000000-E194-486B-8C83-A58A317460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194-486B-8C83-A58A317460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64.400000000000006</c:v>
                </c:pt>
                <c:pt idx="1">
                  <c:v>62.82</c:v>
                </c:pt>
                <c:pt idx="2">
                  <c:v>61.88</c:v>
                </c:pt>
                <c:pt idx="3">
                  <c:v>60.1</c:v>
                </c:pt>
                <c:pt idx="4">
                  <c:v>59.17</c:v>
                </c:pt>
              </c:numCache>
            </c:numRef>
          </c:val>
          <c:extLst>
            <c:ext xmlns:c16="http://schemas.microsoft.com/office/drawing/2014/chart" uri="{C3380CC4-5D6E-409C-BE32-E72D297353CC}">
              <c16:uniqueId val="{00000000-7BE4-46C6-98B8-18A96344D1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7BE4-46C6-98B8-18A96344D1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102.02</c:v>
                </c:pt>
                <c:pt idx="1">
                  <c:v>104.16</c:v>
                </c:pt>
                <c:pt idx="2">
                  <c:v>99.2</c:v>
                </c:pt>
                <c:pt idx="3">
                  <c:v>103.29</c:v>
                </c:pt>
                <c:pt idx="4">
                  <c:v>106.34</c:v>
                </c:pt>
              </c:numCache>
            </c:numRef>
          </c:val>
          <c:extLst>
            <c:ext xmlns:c16="http://schemas.microsoft.com/office/drawing/2014/chart" uri="{C3380CC4-5D6E-409C-BE32-E72D297353CC}">
              <c16:uniqueId val="{00000000-C58B-43D0-8905-A4DE61247A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C58B-43D0-8905-A4DE61247A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54.65</c:v>
                </c:pt>
                <c:pt idx="1">
                  <c:v>55.8</c:v>
                </c:pt>
                <c:pt idx="2">
                  <c:v>56.83</c:v>
                </c:pt>
                <c:pt idx="3">
                  <c:v>57.77</c:v>
                </c:pt>
                <c:pt idx="4">
                  <c:v>58.67</c:v>
                </c:pt>
              </c:numCache>
            </c:numRef>
          </c:val>
          <c:extLst>
            <c:ext xmlns:c16="http://schemas.microsoft.com/office/drawing/2014/chart" uri="{C3380CC4-5D6E-409C-BE32-E72D297353CC}">
              <c16:uniqueId val="{00000000-9430-426B-BB63-24EE0542EB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430-426B-BB63-24EE0542EB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19.37</c:v>
                </c:pt>
                <c:pt idx="1">
                  <c:v>23.11</c:v>
                </c:pt>
                <c:pt idx="2">
                  <c:v>23.69</c:v>
                </c:pt>
                <c:pt idx="3">
                  <c:v>27.43</c:v>
                </c:pt>
                <c:pt idx="4">
                  <c:v>28.94</c:v>
                </c:pt>
              </c:numCache>
            </c:numRef>
          </c:val>
          <c:extLst>
            <c:ext xmlns:c16="http://schemas.microsoft.com/office/drawing/2014/chart" uri="{C3380CC4-5D6E-409C-BE32-E72D297353CC}">
              <c16:uniqueId val="{00000000-F43C-4761-968A-5EFA7FFFDD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F43C-4761-968A-5EFA7FFFDD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formatCode="#,##0.00;&quot;△&quot;#,##0.00;&quot;-&quot;">
                  <c:v>0.91</c:v>
                </c:pt>
                <c:pt idx="3">
                  <c:v>0</c:v>
                </c:pt>
                <c:pt idx="4">
                  <c:v>0</c:v>
                </c:pt>
              </c:numCache>
            </c:numRef>
          </c:val>
          <c:extLst>
            <c:ext xmlns:c16="http://schemas.microsoft.com/office/drawing/2014/chart" uri="{C3380CC4-5D6E-409C-BE32-E72D297353CC}">
              <c16:uniqueId val="{00000000-6380-48DD-88D2-65CDE4352B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380-48DD-88D2-65CDE4352B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478.51</c:v>
                </c:pt>
                <c:pt idx="1">
                  <c:v>479.82</c:v>
                </c:pt>
                <c:pt idx="2">
                  <c:v>421.4</c:v>
                </c:pt>
                <c:pt idx="3">
                  <c:v>328.85</c:v>
                </c:pt>
                <c:pt idx="4">
                  <c:v>306.27</c:v>
                </c:pt>
              </c:numCache>
            </c:numRef>
          </c:val>
          <c:extLst>
            <c:ext xmlns:c16="http://schemas.microsoft.com/office/drawing/2014/chart" uri="{C3380CC4-5D6E-409C-BE32-E72D297353CC}">
              <c16:uniqueId val="{00000000-0231-40A8-B7F4-7FB5AB97A8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231-40A8-B7F4-7FB5AB97A8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488.32</c:v>
                </c:pt>
                <c:pt idx="1">
                  <c:v>468.45</c:v>
                </c:pt>
                <c:pt idx="2">
                  <c:v>455.49</c:v>
                </c:pt>
                <c:pt idx="3">
                  <c:v>411.76</c:v>
                </c:pt>
                <c:pt idx="4">
                  <c:v>372.62</c:v>
                </c:pt>
              </c:numCache>
            </c:numRef>
          </c:val>
          <c:extLst>
            <c:ext xmlns:c16="http://schemas.microsoft.com/office/drawing/2014/chart" uri="{C3380CC4-5D6E-409C-BE32-E72D297353CC}">
              <c16:uniqueId val="{00000000-F31D-4313-96AA-EC0ED8FD69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F31D-4313-96AA-EC0ED8FD69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96.15</c:v>
                </c:pt>
                <c:pt idx="1">
                  <c:v>97.97</c:v>
                </c:pt>
                <c:pt idx="2">
                  <c:v>94.18</c:v>
                </c:pt>
                <c:pt idx="3">
                  <c:v>97.19</c:v>
                </c:pt>
                <c:pt idx="4">
                  <c:v>101.43</c:v>
                </c:pt>
              </c:numCache>
            </c:numRef>
          </c:val>
          <c:extLst>
            <c:ext xmlns:c16="http://schemas.microsoft.com/office/drawing/2014/chart" uri="{C3380CC4-5D6E-409C-BE32-E72D297353CC}">
              <c16:uniqueId val="{00000000-0FCB-4D00-B3F7-F7D68D509A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0FCB-4D00-B3F7-F7D68D509A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185.8</c:v>
                </c:pt>
                <c:pt idx="1">
                  <c:v>182.49</c:v>
                </c:pt>
                <c:pt idx="2">
                  <c:v>191.29</c:v>
                </c:pt>
                <c:pt idx="3">
                  <c:v>201.99</c:v>
                </c:pt>
                <c:pt idx="4">
                  <c:v>197.4</c:v>
                </c:pt>
              </c:numCache>
            </c:numRef>
          </c:val>
          <c:extLst>
            <c:ext xmlns:c16="http://schemas.microsoft.com/office/drawing/2014/chart" uri="{C3380CC4-5D6E-409C-BE32-E72D297353CC}">
              <c16:uniqueId val="{00000000-2C46-4BB8-BA35-0396F25958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2C46-4BB8-BA35-0396F25958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A66" sqref="CA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那須町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24538</v>
      </c>
      <c r="AM8" s="45"/>
      <c r="AN8" s="45"/>
      <c r="AO8" s="45"/>
      <c r="AP8" s="45"/>
      <c r="AQ8" s="45"/>
      <c r="AR8" s="45"/>
      <c r="AS8" s="45"/>
      <c r="AT8" s="46">
        <f>データ!$S$6</f>
        <v>372.34</v>
      </c>
      <c r="AU8" s="47"/>
      <c r="AV8" s="47"/>
      <c r="AW8" s="47"/>
      <c r="AX8" s="47"/>
      <c r="AY8" s="47"/>
      <c r="AZ8" s="47"/>
      <c r="BA8" s="47"/>
      <c r="BB8" s="48">
        <f>データ!$T$6</f>
        <v>65.900000000000006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70.17</v>
      </c>
      <c r="J10" s="47"/>
      <c r="K10" s="47"/>
      <c r="L10" s="47"/>
      <c r="M10" s="47"/>
      <c r="N10" s="47"/>
      <c r="O10" s="81"/>
      <c r="P10" s="48">
        <f>データ!$P$6</f>
        <v>81.93</v>
      </c>
      <c r="Q10" s="48"/>
      <c r="R10" s="48"/>
      <c r="S10" s="48"/>
      <c r="T10" s="48"/>
      <c r="U10" s="48"/>
      <c r="V10" s="48"/>
      <c r="W10" s="45">
        <f>データ!$Q$6</f>
        <v>3710</v>
      </c>
      <c r="X10" s="45"/>
      <c r="Y10" s="45"/>
      <c r="Z10" s="45"/>
      <c r="AA10" s="45"/>
      <c r="AB10" s="45"/>
      <c r="AC10" s="45"/>
      <c r="AD10" s="2"/>
      <c r="AE10" s="2"/>
      <c r="AF10" s="2"/>
      <c r="AG10" s="2"/>
      <c r="AH10" s="2"/>
      <c r="AI10" s="2"/>
      <c r="AJ10" s="2"/>
      <c r="AK10" s="2"/>
      <c r="AL10" s="45">
        <f>データ!$U$6</f>
        <v>20006</v>
      </c>
      <c r="AM10" s="45"/>
      <c r="AN10" s="45"/>
      <c r="AO10" s="45"/>
      <c r="AP10" s="45"/>
      <c r="AQ10" s="45"/>
      <c r="AR10" s="45"/>
      <c r="AS10" s="45"/>
      <c r="AT10" s="46">
        <f>データ!$V$6</f>
        <v>185.01</v>
      </c>
      <c r="AU10" s="47"/>
      <c r="AV10" s="47"/>
      <c r="AW10" s="47"/>
      <c r="AX10" s="47"/>
      <c r="AY10" s="47"/>
      <c r="AZ10" s="47"/>
      <c r="BA10" s="47"/>
      <c r="BB10" s="48">
        <f>データ!$W$6</f>
        <v>108.13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MCa2j2e5gxW573neu/Fq2su1Em1be+CNUAd7kbFp+g28bLgOvlFQHgEjsAOfTIrLvXSz4kKgueuJdXcscw+PA==" saltValue="ujXxB0YTeZG9kFiMnvVb6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94072</v>
      </c>
      <c r="D6" s="20">
        <f t="shared" si="3"/>
        <v>46</v>
      </c>
      <c r="E6" s="20">
        <f t="shared" si="3"/>
        <v>1</v>
      </c>
      <c r="F6" s="20">
        <f t="shared" si="3"/>
        <v>0</v>
      </c>
      <c r="G6" s="20">
        <f t="shared" si="3"/>
        <v>1</v>
      </c>
      <c r="H6" s="20" t="str">
        <f t="shared" si="3"/>
        <v>栃木県　那須町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70.17</v>
      </c>
      <c r="P6" s="21">
        <f t="shared" si="3"/>
        <v>81.93</v>
      </c>
      <c r="Q6" s="21">
        <f t="shared" si="3"/>
        <v>3710</v>
      </c>
      <c r="R6" s="21">
        <f t="shared" si="3"/>
        <v>24538</v>
      </c>
      <c r="S6" s="21">
        <f t="shared" si="3"/>
        <v>372.34</v>
      </c>
      <c r="T6" s="21">
        <f t="shared" si="3"/>
        <v>65.900000000000006</v>
      </c>
      <c r="U6" s="21">
        <f t="shared" si="3"/>
        <v>20006</v>
      </c>
      <c r="V6" s="21">
        <f t="shared" si="3"/>
        <v>185.01</v>
      </c>
      <c r="W6" s="21">
        <f t="shared" si="3"/>
        <v>108.13</v>
      </c>
      <c r="X6" s="22">
        <f>IF(X7="",NA(),X7)</f>
        <v>102.02</v>
      </c>
      <c r="Y6" s="22">
        <f t="shared" ref="Y6:AG6" si="4">IF(Y7="",NA(),Y7)</f>
        <v>104.16</v>
      </c>
      <c r="Z6" s="22">
        <f t="shared" si="4"/>
        <v>99.2</v>
      </c>
      <c r="AA6" s="22">
        <f t="shared" si="4"/>
        <v>103.29</v>
      </c>
      <c r="AB6" s="22">
        <f t="shared" si="4"/>
        <v>106.34</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2">
        <f t="shared" si="5"/>
        <v>0.91</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478.51</v>
      </c>
      <c r="AU6" s="22">
        <f t="shared" ref="AU6:BC6" si="6">IF(AU7="",NA(),AU7)</f>
        <v>479.82</v>
      </c>
      <c r="AV6" s="22">
        <f t="shared" si="6"/>
        <v>421.4</v>
      </c>
      <c r="AW6" s="22">
        <f t="shared" si="6"/>
        <v>328.85</v>
      </c>
      <c r="AX6" s="22">
        <f t="shared" si="6"/>
        <v>306.27</v>
      </c>
      <c r="AY6" s="22">
        <f t="shared" si="6"/>
        <v>359.47</v>
      </c>
      <c r="AZ6" s="22">
        <f t="shared" si="6"/>
        <v>369.69</v>
      </c>
      <c r="BA6" s="22">
        <f t="shared" si="6"/>
        <v>379.08</v>
      </c>
      <c r="BB6" s="22">
        <f t="shared" si="6"/>
        <v>367.55</v>
      </c>
      <c r="BC6" s="22">
        <f t="shared" si="6"/>
        <v>378.56</v>
      </c>
      <c r="BD6" s="21" t="str">
        <f>IF(BD7="","",IF(BD7="-","【-】","【"&amp;SUBSTITUTE(TEXT(BD7,"#,##0.00"),"-","△")&amp;"】"))</f>
        <v>【261.51】</v>
      </c>
      <c r="BE6" s="22">
        <f>IF(BE7="",NA(),BE7)</f>
        <v>488.32</v>
      </c>
      <c r="BF6" s="22">
        <f t="shared" ref="BF6:BN6" si="7">IF(BF7="",NA(),BF7)</f>
        <v>468.45</v>
      </c>
      <c r="BG6" s="22">
        <f t="shared" si="7"/>
        <v>455.49</v>
      </c>
      <c r="BH6" s="22">
        <f t="shared" si="7"/>
        <v>411.76</v>
      </c>
      <c r="BI6" s="22">
        <f t="shared" si="7"/>
        <v>372.62</v>
      </c>
      <c r="BJ6" s="22">
        <f t="shared" si="7"/>
        <v>401.79</v>
      </c>
      <c r="BK6" s="22">
        <f t="shared" si="7"/>
        <v>402.99</v>
      </c>
      <c r="BL6" s="22">
        <f t="shared" si="7"/>
        <v>398.98</v>
      </c>
      <c r="BM6" s="22">
        <f t="shared" si="7"/>
        <v>418.68</v>
      </c>
      <c r="BN6" s="22">
        <f t="shared" si="7"/>
        <v>395.68</v>
      </c>
      <c r="BO6" s="21" t="str">
        <f>IF(BO7="","",IF(BO7="-","【-】","【"&amp;SUBSTITUTE(TEXT(BO7,"#,##0.00"),"-","△")&amp;"】"))</f>
        <v>【265.16】</v>
      </c>
      <c r="BP6" s="22">
        <f>IF(BP7="",NA(),BP7)</f>
        <v>96.15</v>
      </c>
      <c r="BQ6" s="22">
        <f t="shared" ref="BQ6:BY6" si="8">IF(BQ7="",NA(),BQ7)</f>
        <v>97.97</v>
      </c>
      <c r="BR6" s="22">
        <f t="shared" si="8"/>
        <v>94.18</v>
      </c>
      <c r="BS6" s="22">
        <f t="shared" si="8"/>
        <v>97.19</v>
      </c>
      <c r="BT6" s="22">
        <f t="shared" si="8"/>
        <v>101.43</v>
      </c>
      <c r="BU6" s="22">
        <f t="shared" si="8"/>
        <v>100.12</v>
      </c>
      <c r="BV6" s="22">
        <f t="shared" si="8"/>
        <v>98.66</v>
      </c>
      <c r="BW6" s="22">
        <f t="shared" si="8"/>
        <v>98.64</v>
      </c>
      <c r="BX6" s="22">
        <f t="shared" si="8"/>
        <v>94.78</v>
      </c>
      <c r="BY6" s="22">
        <f t="shared" si="8"/>
        <v>97.59</v>
      </c>
      <c r="BZ6" s="21" t="str">
        <f>IF(BZ7="","",IF(BZ7="-","【-】","【"&amp;SUBSTITUTE(TEXT(BZ7,"#,##0.00"),"-","△")&amp;"】"))</f>
        <v>【102.35】</v>
      </c>
      <c r="CA6" s="22">
        <f>IF(CA7="",NA(),CA7)</f>
        <v>185.8</v>
      </c>
      <c r="CB6" s="22">
        <f t="shared" ref="CB6:CJ6" si="9">IF(CB7="",NA(),CB7)</f>
        <v>182.49</v>
      </c>
      <c r="CC6" s="22">
        <f t="shared" si="9"/>
        <v>191.29</v>
      </c>
      <c r="CD6" s="22">
        <f t="shared" si="9"/>
        <v>201.99</v>
      </c>
      <c r="CE6" s="22">
        <f t="shared" si="9"/>
        <v>197.4</v>
      </c>
      <c r="CF6" s="22">
        <f t="shared" si="9"/>
        <v>174.97</v>
      </c>
      <c r="CG6" s="22">
        <f t="shared" si="9"/>
        <v>178.59</v>
      </c>
      <c r="CH6" s="22">
        <f t="shared" si="9"/>
        <v>178.92</v>
      </c>
      <c r="CI6" s="22">
        <f t="shared" si="9"/>
        <v>181.3</v>
      </c>
      <c r="CJ6" s="22">
        <f t="shared" si="9"/>
        <v>181.71</v>
      </c>
      <c r="CK6" s="21" t="str">
        <f>IF(CK7="","",IF(CK7="-","【-】","【"&amp;SUBSTITUTE(TEXT(CK7,"#,##0.00"),"-","△")&amp;"】"))</f>
        <v>【167.74】</v>
      </c>
      <c r="CL6" s="22">
        <f>IF(CL7="",NA(),CL7)</f>
        <v>56.54</v>
      </c>
      <c r="CM6" s="22">
        <f t="shared" ref="CM6:CU6" si="10">IF(CM7="",NA(),CM7)</f>
        <v>57.89</v>
      </c>
      <c r="CN6" s="22">
        <f t="shared" si="10"/>
        <v>56.74</v>
      </c>
      <c r="CO6" s="22">
        <f t="shared" si="10"/>
        <v>55.24</v>
      </c>
      <c r="CP6" s="22">
        <f t="shared" si="10"/>
        <v>56.68</v>
      </c>
      <c r="CQ6" s="22">
        <f t="shared" si="10"/>
        <v>55.63</v>
      </c>
      <c r="CR6" s="22">
        <f t="shared" si="10"/>
        <v>55.03</v>
      </c>
      <c r="CS6" s="22">
        <f t="shared" si="10"/>
        <v>55.14</v>
      </c>
      <c r="CT6" s="22">
        <f t="shared" si="10"/>
        <v>55.89</v>
      </c>
      <c r="CU6" s="22">
        <f t="shared" si="10"/>
        <v>55.72</v>
      </c>
      <c r="CV6" s="21" t="str">
        <f>IF(CV7="","",IF(CV7="-","【-】","【"&amp;SUBSTITUTE(TEXT(CV7,"#,##0.00"),"-","△")&amp;"】"))</f>
        <v>【60.29】</v>
      </c>
      <c r="CW6" s="22">
        <f>IF(CW7="",NA(),CW7)</f>
        <v>64.400000000000006</v>
      </c>
      <c r="CX6" s="22">
        <f t="shared" ref="CX6:DF6" si="11">IF(CX7="",NA(),CX7)</f>
        <v>62.82</v>
      </c>
      <c r="CY6" s="22">
        <f t="shared" si="11"/>
        <v>61.88</v>
      </c>
      <c r="CZ6" s="22">
        <f t="shared" si="11"/>
        <v>60.1</v>
      </c>
      <c r="DA6" s="22">
        <f t="shared" si="11"/>
        <v>59.17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54.65</v>
      </c>
      <c r="DI6" s="22">
        <f t="shared" ref="DI6:DQ6" si="12">IF(DI7="",NA(),DI7)</f>
        <v>55.8</v>
      </c>
      <c r="DJ6" s="22">
        <f t="shared" si="12"/>
        <v>56.83</v>
      </c>
      <c r="DK6" s="22">
        <f t="shared" si="12"/>
        <v>57.77</v>
      </c>
      <c r="DL6" s="22">
        <f t="shared" si="12"/>
        <v>58.67</v>
      </c>
      <c r="DM6" s="22">
        <f t="shared" si="12"/>
        <v>48.05</v>
      </c>
      <c r="DN6" s="22">
        <f t="shared" si="12"/>
        <v>48.87</v>
      </c>
      <c r="DO6" s="22">
        <f t="shared" si="12"/>
        <v>49.92</v>
      </c>
      <c r="DP6" s="22">
        <f t="shared" si="12"/>
        <v>50.63</v>
      </c>
      <c r="DQ6" s="22">
        <f t="shared" si="12"/>
        <v>51.29</v>
      </c>
      <c r="DR6" s="21" t="str">
        <f>IF(DR7="","",IF(DR7="-","【-】","【"&amp;SUBSTITUTE(TEXT(DR7,"#,##0.00"),"-","△")&amp;"】"))</f>
        <v>【50.88】</v>
      </c>
      <c r="DS6" s="22">
        <f>IF(DS7="",NA(),DS7)</f>
        <v>19.37</v>
      </c>
      <c r="DT6" s="22">
        <f t="shared" ref="DT6:EB6" si="13">IF(DT7="",NA(),DT7)</f>
        <v>23.11</v>
      </c>
      <c r="DU6" s="22">
        <f t="shared" si="13"/>
        <v>23.69</v>
      </c>
      <c r="DV6" s="22">
        <f t="shared" si="13"/>
        <v>27.43</v>
      </c>
      <c r="DW6" s="22">
        <f t="shared" si="13"/>
        <v>28.94</v>
      </c>
      <c r="DX6" s="22">
        <f t="shared" si="13"/>
        <v>13.39</v>
      </c>
      <c r="DY6" s="22">
        <f t="shared" si="13"/>
        <v>14.85</v>
      </c>
      <c r="DZ6" s="22">
        <f t="shared" si="13"/>
        <v>16.88</v>
      </c>
      <c r="EA6" s="22">
        <f t="shared" si="13"/>
        <v>18.28</v>
      </c>
      <c r="EB6" s="22">
        <f t="shared" si="13"/>
        <v>19.61</v>
      </c>
      <c r="EC6" s="21" t="str">
        <f>IF(EC7="","",IF(EC7="-","【-】","【"&amp;SUBSTITUTE(TEXT(EC7,"#,##0.00"),"-","△")&amp;"】"))</f>
        <v>【22.30】</v>
      </c>
      <c r="ED6" s="22">
        <f>IF(ED7="",NA(),ED7)</f>
        <v>0.26</v>
      </c>
      <c r="EE6" s="22">
        <f t="shared" ref="EE6:EM6" si="14">IF(EE7="",NA(),EE7)</f>
        <v>0.26</v>
      </c>
      <c r="EF6" s="22">
        <f t="shared" si="14"/>
        <v>0.09</v>
      </c>
      <c r="EG6" s="22">
        <f t="shared" si="14"/>
        <v>0.3</v>
      </c>
      <c r="EH6" s="22">
        <f t="shared" si="14"/>
        <v>0.28000000000000003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94072</v>
      </c>
      <c r="D7" s="24">
        <v>46</v>
      </c>
      <c r="E7" s="24">
        <v>1</v>
      </c>
      <c r="F7" s="24">
        <v>0</v>
      </c>
      <c r="G7" s="24">
        <v>1</v>
      </c>
      <c r="H7" s="24" t="s">
        <v>93</v>
      </c>
      <c r="I7" s="24" t="s">
        <v>94</v>
      </c>
      <c r="J7" s="24" t="s">
        <v>95</v>
      </c>
      <c r="K7" s="24" t="s">
        <v>96</v>
      </c>
      <c r="L7" s="24" t="s">
        <v>97</v>
      </c>
      <c r="M7" s="24" t="s">
        <v>98</v>
      </c>
      <c r="N7" s="25" t="s">
        <v>99</v>
      </c>
      <c r="O7" s="25">
        <v>70.17</v>
      </c>
      <c r="P7" s="25">
        <v>81.93</v>
      </c>
      <c r="Q7" s="25">
        <v>3710</v>
      </c>
      <c r="R7" s="25">
        <v>24538</v>
      </c>
      <c r="S7" s="25">
        <v>372.34</v>
      </c>
      <c r="T7" s="25">
        <v>65.900000000000006</v>
      </c>
      <c r="U7" s="25">
        <v>20006</v>
      </c>
      <c r="V7" s="25">
        <v>185.01</v>
      </c>
      <c r="W7" s="25">
        <v>108.13</v>
      </c>
      <c r="X7" s="25">
        <v>102.02</v>
      </c>
      <c r="Y7" s="25">
        <v>104.16</v>
      </c>
      <c r="Z7" s="25">
        <v>99.2</v>
      </c>
      <c r="AA7" s="25">
        <v>103.29</v>
      </c>
      <c r="AB7" s="25">
        <v>106.34</v>
      </c>
      <c r="AC7" s="25">
        <v>110.05</v>
      </c>
      <c r="AD7" s="25">
        <v>108.87</v>
      </c>
      <c r="AE7" s="25">
        <v>108.61</v>
      </c>
      <c r="AF7" s="25">
        <v>108.35</v>
      </c>
      <c r="AG7" s="25">
        <v>108.84</v>
      </c>
      <c r="AH7" s="25">
        <v>111.39</v>
      </c>
      <c r="AI7" s="25">
        <v>0</v>
      </c>
      <c r="AJ7" s="25">
        <v>0</v>
      </c>
      <c r="AK7" s="25">
        <v>0.91</v>
      </c>
      <c r="AL7" s="25">
        <v>0</v>
      </c>
      <c r="AM7" s="25">
        <v>0</v>
      </c>
      <c r="AN7" s="25">
        <v>2.64</v>
      </c>
      <c r="AO7" s="25">
        <v>3.16</v>
      </c>
      <c r="AP7" s="25">
        <v>3.59</v>
      </c>
      <c r="AQ7" s="25">
        <v>3.98</v>
      </c>
      <c r="AR7" s="25">
        <v>6.02</v>
      </c>
      <c r="AS7" s="25">
        <v>1.3</v>
      </c>
      <c r="AT7" s="25">
        <v>478.51</v>
      </c>
      <c r="AU7" s="25">
        <v>479.82</v>
      </c>
      <c r="AV7" s="25">
        <v>421.4</v>
      </c>
      <c r="AW7" s="25">
        <v>328.85</v>
      </c>
      <c r="AX7" s="25">
        <v>306.27</v>
      </c>
      <c r="AY7" s="25">
        <v>359.47</v>
      </c>
      <c r="AZ7" s="25">
        <v>369.69</v>
      </c>
      <c r="BA7" s="25">
        <v>379.08</v>
      </c>
      <c r="BB7" s="25">
        <v>367.55</v>
      </c>
      <c r="BC7" s="25">
        <v>378.56</v>
      </c>
      <c r="BD7" s="25">
        <v>261.51</v>
      </c>
      <c r="BE7" s="25">
        <v>488.32</v>
      </c>
      <c r="BF7" s="25">
        <v>468.45</v>
      </c>
      <c r="BG7" s="25">
        <v>455.49</v>
      </c>
      <c r="BH7" s="25">
        <v>411.76</v>
      </c>
      <c r="BI7" s="25">
        <v>372.62</v>
      </c>
      <c r="BJ7" s="25">
        <v>401.79</v>
      </c>
      <c r="BK7" s="25">
        <v>402.99</v>
      </c>
      <c r="BL7" s="25">
        <v>398.98</v>
      </c>
      <c r="BM7" s="25">
        <v>418.68</v>
      </c>
      <c r="BN7" s="25">
        <v>395.68</v>
      </c>
      <c r="BO7" s="25">
        <v>265.16000000000003</v>
      </c>
      <c r="BP7" s="25">
        <v>96.15</v>
      </c>
      <c r="BQ7" s="25">
        <v>97.97</v>
      </c>
      <c r="BR7" s="25">
        <v>94.18</v>
      </c>
      <c r="BS7" s="25">
        <v>97.19</v>
      </c>
      <c r="BT7" s="25">
        <v>101.43</v>
      </c>
      <c r="BU7" s="25">
        <v>100.12</v>
      </c>
      <c r="BV7" s="25">
        <v>98.66</v>
      </c>
      <c r="BW7" s="25">
        <v>98.64</v>
      </c>
      <c r="BX7" s="25">
        <v>94.78</v>
      </c>
      <c r="BY7" s="25">
        <v>97.59</v>
      </c>
      <c r="BZ7" s="25">
        <v>102.35</v>
      </c>
      <c r="CA7" s="25">
        <v>185.8</v>
      </c>
      <c r="CB7" s="25">
        <v>182.49</v>
      </c>
      <c r="CC7" s="25">
        <v>191.29</v>
      </c>
      <c r="CD7" s="25">
        <v>201.99</v>
      </c>
      <c r="CE7" s="25">
        <v>197.4</v>
      </c>
      <c r="CF7" s="25">
        <v>174.97</v>
      </c>
      <c r="CG7" s="25">
        <v>178.59</v>
      </c>
      <c r="CH7" s="25">
        <v>178.92</v>
      </c>
      <c r="CI7" s="25">
        <v>181.3</v>
      </c>
      <c r="CJ7" s="25">
        <v>181.71</v>
      </c>
      <c r="CK7" s="25">
        <v>167.74</v>
      </c>
      <c r="CL7" s="25">
        <v>56.54</v>
      </c>
      <c r="CM7" s="25">
        <v>57.89</v>
      </c>
      <c r="CN7" s="25">
        <v>56.74</v>
      </c>
      <c r="CO7" s="25">
        <v>55.24</v>
      </c>
      <c r="CP7" s="25">
        <v>56.68</v>
      </c>
      <c r="CQ7" s="25">
        <v>55.63</v>
      </c>
      <c r="CR7" s="25">
        <v>55.03</v>
      </c>
      <c r="CS7" s="25">
        <v>55.14</v>
      </c>
      <c r="CT7" s="25">
        <v>55.89</v>
      </c>
      <c r="CU7" s="25">
        <v>55.72</v>
      </c>
      <c r="CV7" s="25">
        <v>60.29</v>
      </c>
      <c r="CW7" s="25">
        <v>64.400000000000006</v>
      </c>
      <c r="CX7" s="25">
        <v>62.82</v>
      </c>
      <c r="CY7" s="25">
        <v>61.88</v>
      </c>
      <c r="CZ7" s="25">
        <v>60.1</v>
      </c>
      <c r="DA7" s="25">
        <v>59.17</v>
      </c>
      <c r="DB7" s="25">
        <v>82.04</v>
      </c>
      <c r="DC7" s="25">
        <v>81.900000000000006</v>
      </c>
      <c r="DD7" s="25">
        <v>81.39</v>
      </c>
      <c r="DE7" s="25">
        <v>81.27</v>
      </c>
      <c r="DF7" s="25">
        <v>81.260000000000005</v>
      </c>
      <c r="DG7" s="25">
        <v>90.12</v>
      </c>
      <c r="DH7" s="25">
        <v>54.65</v>
      </c>
      <c r="DI7" s="25">
        <v>55.8</v>
      </c>
      <c r="DJ7" s="25">
        <v>56.83</v>
      </c>
      <c r="DK7" s="25">
        <v>57.77</v>
      </c>
      <c r="DL7" s="25">
        <v>58.67</v>
      </c>
      <c r="DM7" s="25">
        <v>48.05</v>
      </c>
      <c r="DN7" s="25">
        <v>48.87</v>
      </c>
      <c r="DO7" s="25">
        <v>49.92</v>
      </c>
      <c r="DP7" s="25">
        <v>50.63</v>
      </c>
      <c r="DQ7" s="25">
        <v>51.29</v>
      </c>
      <c r="DR7" s="25">
        <v>50.88</v>
      </c>
      <c r="DS7" s="25">
        <v>19.37</v>
      </c>
      <c r="DT7" s="25">
        <v>23.11</v>
      </c>
      <c r="DU7" s="25">
        <v>23.69</v>
      </c>
      <c r="DV7" s="25">
        <v>27.43</v>
      </c>
      <c r="DW7" s="25">
        <v>28.94</v>
      </c>
      <c r="DX7" s="25">
        <v>13.39</v>
      </c>
      <c r="DY7" s="25">
        <v>14.85</v>
      </c>
      <c r="DZ7" s="25">
        <v>16.88</v>
      </c>
      <c r="EA7" s="25">
        <v>18.28</v>
      </c>
      <c r="EB7" s="25">
        <v>19.61</v>
      </c>
      <c r="EC7" s="25">
        <v>22.3</v>
      </c>
      <c r="ED7" s="25">
        <v>0.26</v>
      </c>
      <c r="EE7" s="25">
        <v>0.26</v>
      </c>
      <c r="EF7" s="25">
        <v>0.09</v>
      </c>
      <c r="EG7" s="25">
        <v>0.3</v>
      </c>
      <c r="EH7" s="25">
        <v>0.28000000000000003</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2022-12-01T00:55:09Z</dcterms:created>
  <dcterms:modified xsi:type="dcterms:W3CDTF">2023-01-31T04:25:09Z</dcterms:modified>
  <cp:category/>
</cp:coreProperties>
</file>