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05財政担当\R4（2022）\④公営企業\02 公営企業決算統計\16 公営企業に係る経営比較分析表（令和３年度決算）の分析等について\07 県HP公開\５下水（特環）\"/>
    </mc:Choice>
  </mc:AlternateContent>
  <xr:revisionPtr revIDLastSave="0" documentId="13_ncr:1_{3A0BA4B2-AF65-464D-89F3-D40FB4A8C151}" xr6:coauthVersionLast="47" xr6:coauthVersionMax="47" xr10:uidLastSave="{00000000-0000-0000-0000-000000000000}"/>
  <workbookProtection workbookAlgorithmName="SHA-512" workbookHashValue="q7ng/UCKgckKusjwQfGDaynt++xhIoRfvzCSMOPgkkouII9pgJgFlLWmCJixC6kvpM5L6D8RXQ4PiuKc4JStDA==" workbookSaltValue="Q8ZsyINwiHIMWX4+EgTw3Q=="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AL10" i="4"/>
  <c r="P10" i="4"/>
  <c r="I10" i="4"/>
  <c r="B10" i="4"/>
  <c r="AT8"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<sst xmlns="http://schemas.openxmlformats.org/spreadsheetml/2006/main" count="236" uniqueCount="119">
  <si>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</si>
  <si>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</si>
  <si>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</si>
  <si>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</si>
  <si>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</si>
  <si>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</si>
  <si>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</si>
  <si>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</si>
  <si>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</si>
  <si>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</si>
  <si>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</si>
  <si>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</si>
  <si>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</si>
  <si>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</si>
  <si>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</si>
  <si>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</si>
  <si>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</si>
  <si>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</si>
  <si>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</si>
  <si>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</si>
  <si>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</si>
  <si>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</si>
  <si>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</si>
  <si>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</si>
  <si>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</si>
  <si>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</si>
  <si>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</si>
  <si>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</si>
  <si>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</si>
  <si>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</si>
  <si>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</si>
  <si>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</si>
  <si>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</si>
  <si>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</si>
  <si>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</si>
  <si>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</si>
  <si>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</si>
  <si>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</si>
  <si>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</si>
  <si>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</si>
  <si>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</si>
  <si>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</si>
  <si>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</si>
  <si>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</si>
  <si>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</si>
  <si>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</si>
  <si>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</si>
  <si>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</si>
  <si>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</si>
  <si>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</si>
  <si>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</si>
  <si>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</si>
  <si>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</si>
  <si>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</si>
  <si>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</si>
  <si>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</si>
  <si>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</si>
  <si>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</si>
  <si>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</si>
  <si>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</si>
  <si>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</si>
  <si>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</si>
  <si>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</si>
  <si>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</si>
  <si>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</si>
  <si>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</si>
  <si>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</si>
  <si>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</si>
  <si>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</si>
  <si>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</si>
  <si>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</si>
  <si>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</si>
  <si>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</si>
  <si>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</si>
  <si>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</si>
  <si>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</si>
  <si>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</si>
  <si>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</si>
  <si>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</si>
  <si>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</si>
  <si>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</si>
  <si>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</si>
  <si>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</si>
  <si>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</si>
  <si>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</si>
  <si>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</si>
  <si>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</si>
  <si>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</si>
  <si>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</si>
  <si>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</si>
  <si>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</si>
  <si>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</si>
  <si>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</si>
  <si>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</si>
  <si>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</si>
  <si>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</si>
  <si>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</si>
  <si>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</si>
  <si>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</si>
  <si>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</si>
  <si>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</si>
  <si>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</si>
  <si>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</si>
  <si>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</si>
  <si>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</si>
  <si>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</si>
  <si>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</si>
  <si>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</si>
  <si>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</si>
  <si>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</si>
  <si>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</si>
  <si>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</si>
  <si>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</si>
  <si>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</si>
  <si>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</si>
  <si>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</si>
  <si>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・人口減少等により、使用料収入の増加が見込めない状態であることから、経営健全化に向けた施策を検討していく必要がある。
・処理区域内の面整備は完了しており、新たな投資の予定はない。
・今後、老朽化に伴う改築更新については、優先順位により計画的に対策をおこなっていく必要がある。</t>
    <phoneticPr fontId="4"/>
  </si>
  <si>
    <t>・供用開始後30年程度経過しており、施設の老朽化が目立つようになってきた。今後、施設の点検・調査を定期的に実施し、計画的な対策を講じなければならない。</t>
    <phoneticPr fontId="4"/>
  </si>
  <si>
    <t>・汚水処理原単価が高く、経費回収率が100％を下回っていることから、汚水処理費を使用料収入で賄うのが困難な状況である。今後、使用料収入の増及び汚水処理費等の削減に向けた取組などの経営改善を図っていく必要がある。
・今後人口減少が予測されることから、有収水量の増加は見込めない。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</si>
</sst>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76-46A6-BD4C-B6AD0963C5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276-46A6-BD4C-B6AD0963C5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42.72</c:v>
                </c:pt>
                <c:pt idx="1">
                  <c:v>40.56</c:v>
                </c:pt>
                <c:pt idx="2">
                  <c:v>43.28</c:v>
                </c:pt>
                <c:pt idx="3">
                  <c:v>44.72</c:v>
                </c:pt>
                <c:pt idx="4">
                  <c:v>44.11</c:v>
                </c:pt>
              </c:numCache>
            </c:numRef>
          </c:val>
          <c:extLst>
            <c:ext xmlns:c16="http://schemas.microsoft.com/office/drawing/2014/chart" uri="{C3380CC4-5D6E-409C-BE32-E72D297353CC}">
              <c16:uniqueId val="{00000000-5470-479A-B869-670123F141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5470-479A-B869-670123F141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86.23</c:v>
                </c:pt>
                <c:pt idx="1">
                  <c:v>86.29</c:v>
                </c:pt>
                <c:pt idx="2">
                  <c:v>86.01</c:v>
                </c:pt>
                <c:pt idx="3">
                  <c:v>86.52</c:v>
                </c:pt>
                <c:pt idx="4">
                  <c:v>86.36</c:v>
                </c:pt>
              </c:numCache>
            </c:numRef>
          </c:val>
          <c:extLst>
            <c:ext xmlns:c16="http://schemas.microsoft.com/office/drawing/2014/chart" uri="{C3380CC4-5D6E-409C-BE32-E72D297353CC}">
              <c16:uniqueId val="{00000000-8829-4686-8D61-0284FE5304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829-4686-8D61-0284FE5304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99.84</c:v>
                </c:pt>
                <c:pt idx="1">
                  <c:v>100.51</c:v>
                </c:pt>
                <c:pt idx="2">
                  <c:v>99.84</c:v>
                </c:pt>
                <c:pt idx="3">
                  <c:v>100.88</c:v>
                </c:pt>
                <c:pt idx="4">
                  <c:v>98.33</c:v>
                </c:pt>
              </c:numCache>
            </c:numRef>
          </c:val>
          <c:extLst>
            <c:ext xmlns:c16="http://schemas.microsoft.com/office/drawing/2014/chart" uri="{C3380CC4-5D6E-409C-BE32-E72D297353CC}">
              <c16:uniqueId val="{00000000-1C69-4316-AA4D-3FB019A0EF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9-4316-AA4D-3FB019A0EF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93-47E1-8AC4-437482CB7E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3-47E1-8AC4-437482CB7E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68-4994-A077-3589301285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68-4994-A077-3589301285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C-438C-85C2-11878901C5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C-438C-85C2-11878901C5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EB-4F90-9928-20E1DFFF45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EB-4F90-9928-20E1DFFF45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35-42E9-91C1-7969E822AB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6435-42E9-91C1-7969E822AB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58.77</c:v>
                </c:pt>
                <c:pt idx="1">
                  <c:v>57.29</c:v>
                </c:pt>
                <c:pt idx="2">
                  <c:v>56.84</c:v>
                </c:pt>
                <c:pt idx="3">
                  <c:v>57.49</c:v>
                </c:pt>
                <c:pt idx="4">
                  <c:v>54.09</c:v>
                </c:pt>
              </c:numCache>
            </c:numRef>
          </c:val>
          <c:extLst>
            <c:ext xmlns:c16="http://schemas.microsoft.com/office/drawing/2014/chart" uri="{C3380CC4-5D6E-409C-BE32-E72D297353CC}">
              <c16:uniqueId val="{00000000-AA8E-465D-AD45-0BBBBD8D6C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A8E-465D-AD45-0BBBBD8D6C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260.01</c:v>
                </c:pt>
                <c:pt idx="1">
                  <c:v>268.54000000000002</c:v>
                </c:pt>
                <c:pt idx="2">
                  <c:v>273.54000000000002</c:v>
                </c:pt>
                <c:pt idx="3">
                  <c:v>271.97000000000003</c:v>
                </c:pt>
                <c:pt idx="4">
                  <c:v>291.27999999999997</c:v>
                </c:pt>
              </c:numCache>
            </c:numRef>
          </c:val>
          <c:extLst>
            <c:ext xmlns:c16="http://schemas.microsoft.com/office/drawing/2014/chart" uri="{C3380CC4-5D6E-409C-BE32-E72D297353CC}">
              <c16:uniqueId val="{00000000-67C9-47D6-9720-1C31D69E4B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7C9-47D6-9720-1C31D69E4B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那珂川町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15286</v>
      </c>
      <c r="AM8" s="45"/>
      <c r="AN8" s="45"/>
      <c r="AO8" s="45"/>
      <c r="AP8" s="45"/>
      <c r="AQ8" s="45"/>
      <c r="AR8" s="45"/>
      <c r="AS8" s="45"/>
      <c r="AT8" s="46">
        <f>データ!T6</f>
        <v>192.78</v>
      </c>
      <c r="AU8" s="46"/>
      <c r="AV8" s="46"/>
      <c r="AW8" s="46"/>
      <c r="AX8" s="46"/>
      <c r="AY8" s="46"/>
      <c r="AZ8" s="46"/>
      <c r="BA8" s="46"/>
      <c r="BB8" s="46">
        <f>データ!U6</f>
        <v>79.290000000000006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16.47</v>
      </c>
      <c r="Q10" s="46"/>
      <c r="R10" s="46"/>
      <c r="S10" s="46"/>
      <c r="T10" s="46"/>
      <c r="U10" s="46"/>
      <c r="V10" s="46"/>
      <c r="W10" s="46">
        <f>データ!Q6</f>
        <v>77.45</v>
      </c>
      <c r="X10" s="46"/>
      <c r="Y10" s="46"/>
      <c r="Z10" s="46"/>
      <c r="AA10" s="46"/>
      <c r="AB10" s="46"/>
      <c r="AC10" s="46"/>
      <c r="AD10" s="45">
        <f>データ!R6</f>
        <v>2820</v>
      </c>
      <c r="AE10" s="45"/>
      <c r="AF10" s="45"/>
      <c r="AG10" s="45"/>
      <c r="AH10" s="45"/>
      <c r="AI10" s="45"/>
      <c r="AJ10" s="45"/>
      <c r="AK10" s="2"/>
      <c r="AL10" s="45">
        <f>データ!V6</f>
        <v>2493</v>
      </c>
      <c r="AM10" s="45"/>
      <c r="AN10" s="45"/>
      <c r="AO10" s="45"/>
      <c r="AP10" s="45"/>
      <c r="AQ10" s="45"/>
      <c r="AR10" s="45"/>
      <c r="AS10" s="45"/>
      <c r="AT10" s="46">
        <f>データ!W6</f>
        <v>0.84</v>
      </c>
      <c r="AU10" s="46"/>
      <c r="AV10" s="46"/>
      <c r="AW10" s="46"/>
      <c r="AX10" s="46"/>
      <c r="AY10" s="46"/>
      <c r="AZ10" s="46"/>
      <c r="BA10" s="46"/>
      <c r="BB10" s="46">
        <f>データ!X6</f>
        <v>2967.86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gwkJZmupQGD176h8quJTDEFhFHQzmn9i0Zo8Q7lQNYPptoox73jmJ3mXKEuJbtZ8FqnT9UmqcZzjWlENMdEbIQ==" saltValue="kh7riX52YZK/2QKdnxEj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94111</v>
      </c>
      <c r="D6" s="19">
        <f t="shared" si="3"/>
        <v>47</v>
      </c>
      <c r="E6" s="19">
        <f t="shared" si="3"/>
        <v>17</v>
      </c>
      <c r="F6" s="19">
        <f t="shared" si="3"/>
        <v>4</v>
      </c>
      <c r="G6" s="19">
        <f t="shared" si="3"/>
        <v>0</v>
      </c>
      <c r="H6" s="19" t="str">
        <f t="shared" si="3"/>
        <v>栃木県　那珂川町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16.47</v>
      </c>
      <c r="Q6" s="20">
        <f t="shared" si="3"/>
        <v>77.45</v>
      </c>
      <c r="R6" s="20">
        <f t="shared" si="3"/>
        <v>2820</v>
      </c>
      <c r="S6" s="20">
        <f t="shared" si="3"/>
        <v>15286</v>
      </c>
      <c r="T6" s="20">
        <f t="shared" si="3"/>
        <v>192.78</v>
      </c>
      <c r="U6" s="20">
        <f t="shared" si="3"/>
        <v>79.290000000000006</v>
      </c>
      <c r="V6" s="20">
        <f t="shared" si="3"/>
        <v>2493</v>
      </c>
      <c r="W6" s="20">
        <f t="shared" si="3"/>
        <v>0.84</v>
      </c>
      <c r="X6" s="20">
        <f t="shared" si="3"/>
        <v>2967.86</v>
      </c>
      <c r="Y6" s="21">
        <f>IF(Y7="",NA(),Y7)</f>
        <v>99.84</v>
      </c>
      <c r="Z6" s="21">
        <f t="shared" ref="Z6:AH6" si="4">IF(Z7="",NA(),Z7)</f>
        <v>100.51</v>
      </c>
      <c r="AA6" s="21">
        <f t="shared" si="4"/>
        <v>99.84</v>
      </c>
      <c r="AB6" s="21">
        <f t="shared" si="4"/>
        <v>100.88</v>
      </c>
      <c r="AC6" s="21">
        <f t="shared" si="4"/>
        <v>98.33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58.77</v>
      </c>
      <c r="BR6" s="21">
        <f t="shared" ref="BR6:BZ6" si="8">IF(BR7="",NA(),BR7)</f>
        <v>57.29</v>
      </c>
      <c r="BS6" s="21">
        <f t="shared" si="8"/>
        <v>56.84</v>
      </c>
      <c r="BT6" s="21">
        <f t="shared" si="8"/>
        <v>57.49</v>
      </c>
      <c r="BU6" s="21">
        <f t="shared" si="8"/>
        <v>54.09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260.01</v>
      </c>
      <c r="CC6" s="21">
        <f t="shared" ref="CC6:CK6" si="9">IF(CC7="",NA(),CC7)</f>
        <v>268.54000000000002</v>
      </c>
      <c r="CD6" s="21">
        <f t="shared" si="9"/>
        <v>273.54000000000002</v>
      </c>
      <c r="CE6" s="21">
        <f t="shared" si="9"/>
        <v>271.97000000000003</v>
      </c>
      <c r="CF6" s="21">
        <f t="shared" si="9"/>
        <v>291.27999999999997</v>
      </c>
      <c r="CG6" s="21">
        <f t="shared" si="9"/>
        <v>221.81</v>
      </c>
      <c r="CH6" s="21">
        <f t="shared" si="9"/>
        <v>230.02</v>
      </c>
      <c r="CI6" s="21">
        <f t="shared" si="9"/>
        <v>228.47</v>
      </c>
      <c r="CJ6" s="21">
        <f t="shared" si="9"/>
        <v>224.88</v>
      </c>
      <c r="CK6" s="21">
        <f t="shared" si="9"/>
        <v>228.64</v>
      </c>
      <c r="CL6" s="20" t="str">
        <f>IF(CL7="","",IF(CL7="-","【-】","【"&amp;SUBSTITUTE(TEXT(CL7,"#,##0.00"),"-","△")&amp;"】"))</f>
        <v>【216.39】</v>
      </c>
      <c r="CM6" s="21">
        <f>IF(CM7="",NA(),CM7)</f>
        <v>42.72</v>
      </c>
      <c r="CN6" s="21">
        <f t="shared" ref="CN6:CV6" si="10">IF(CN7="",NA(),CN7)</f>
        <v>40.56</v>
      </c>
      <c r="CO6" s="21">
        <f t="shared" si="10"/>
        <v>43.28</v>
      </c>
      <c r="CP6" s="21">
        <f t="shared" si="10"/>
        <v>44.72</v>
      </c>
      <c r="CQ6" s="21">
        <f t="shared" si="10"/>
        <v>44.11</v>
      </c>
      <c r="CR6" s="21">
        <f t="shared" si="10"/>
        <v>43.36</v>
      </c>
      <c r="CS6" s="21">
        <f t="shared" si="10"/>
        <v>42.56</v>
      </c>
      <c r="CT6" s="21">
        <f t="shared" si="10"/>
        <v>42.47</v>
      </c>
      <c r="CU6" s="21">
        <f t="shared" si="10"/>
        <v>42.4</v>
      </c>
      <c r="CV6" s="21">
        <f t="shared" si="10"/>
        <v>42.28</v>
      </c>
      <c r="CW6" s="20" t="str">
        <f>IF(CW7="","",IF(CW7="-","【-】","【"&amp;SUBSTITUTE(TEXT(CW7,"#,##0.00"),"-","△")&amp;"】"))</f>
        <v>【42.57】</v>
      </c>
      <c r="CX6" s="21">
        <f>IF(CX7="",NA(),CX7)</f>
        <v>86.23</v>
      </c>
      <c r="CY6" s="21">
        <f t="shared" ref="CY6:DG6" si="11">IF(CY7="",NA(),CY7)</f>
        <v>86.29</v>
      </c>
      <c r="CZ6" s="21">
        <f t="shared" si="11"/>
        <v>86.01</v>
      </c>
      <c r="DA6" s="21">
        <f t="shared" si="11"/>
        <v>86.52</v>
      </c>
      <c r="DB6" s="21">
        <f t="shared" si="11"/>
        <v>86.36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94111</v>
      </c>
      <c r="D7" s="23">
        <v>47</v>
      </c>
      <c r="E7" s="23">
        <v>17</v>
      </c>
      <c r="F7" s="23">
        <v>4</v>
      </c>
      <c r="G7" s="23">
        <v>0</v>
      </c>
      <c r="H7" s="23" t="s">
        <v>98</v>
      </c>
      <c r="I7" s="23" t="s">
        <v>99</v>
      </c>
      <c r="J7" s="23" t="s">
        <v>100</v>
      </c>
      <c r="K7" s="23" t="s">
        <v>101</v>
      </c>
      <c r="L7" s="23" t="s">
        <v>102</v>
      </c>
      <c r="M7" s="23" t="s">
        <v>103</v>
      </c>
      <c r="N7" s="24" t="s">
        <v>104</v>
      </c>
      <c r="O7" s="24" t="s">
        <v>105</v>
      </c>
      <c r="P7" s="24">
        <v>16.47</v>
      </c>
      <c r="Q7" s="24">
        <v>77.45</v>
      </c>
      <c r="R7" s="24">
        <v>2820</v>
      </c>
      <c r="S7" s="24">
        <v>15286</v>
      </c>
      <c r="T7" s="24">
        <v>192.78</v>
      </c>
      <c r="U7" s="24">
        <v>79.290000000000006</v>
      </c>
      <c r="V7" s="24">
        <v>2493</v>
      </c>
      <c r="W7" s="24">
        <v>0.84</v>
      </c>
      <c r="X7" s="24">
        <v>2967.86</v>
      </c>
      <c r="Y7" s="24">
        <v>99.84</v>
      </c>
      <c r="Z7" s="24">
        <v>100.51</v>
      </c>
      <c r="AA7" s="24">
        <v>99.84</v>
      </c>
      <c r="AB7" s="24">
        <v>100.88</v>
      </c>
      <c r="AC7" s="24">
        <v>98.33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58.77</v>
      </c>
      <c r="BR7" s="24">
        <v>57.29</v>
      </c>
      <c r="BS7" s="24">
        <v>56.84</v>
      </c>
      <c r="BT7" s="24">
        <v>57.49</v>
      </c>
      <c r="BU7" s="24">
        <v>54.09</v>
      </c>
      <c r="BV7" s="24">
        <v>74.3</v>
      </c>
      <c r="BW7" s="24">
        <v>72.260000000000005</v>
      </c>
      <c r="BX7" s="24">
        <v>71.84</v>
      </c>
      <c r="BY7" s="24">
        <v>73.36</v>
      </c>
      <c r="BZ7" s="24">
        <v>72.599999999999994</v>
      </c>
      <c r="CA7" s="24">
        <v>75.31</v>
      </c>
      <c r="CB7" s="24">
        <v>260.01</v>
      </c>
      <c r="CC7" s="24">
        <v>268.54000000000002</v>
      </c>
      <c r="CD7" s="24">
        <v>273.54000000000002</v>
      </c>
      <c r="CE7" s="24">
        <v>271.97000000000003</v>
      </c>
      <c r="CF7" s="24">
        <v>291.27999999999997</v>
      </c>
      <c r="CG7" s="24">
        <v>221.81</v>
      </c>
      <c r="CH7" s="24">
        <v>230.02</v>
      </c>
      <c r="CI7" s="24">
        <v>228.47</v>
      </c>
      <c r="CJ7" s="24">
        <v>224.88</v>
      </c>
      <c r="CK7" s="24">
        <v>228.64</v>
      </c>
      <c r="CL7" s="24">
        <v>216.39</v>
      </c>
      <c r="CM7" s="24">
        <v>42.72</v>
      </c>
      <c r="CN7" s="24">
        <v>40.56</v>
      </c>
      <c r="CO7" s="24">
        <v>43.28</v>
      </c>
      <c r="CP7" s="24">
        <v>44.72</v>
      </c>
      <c r="CQ7" s="24">
        <v>44.11</v>
      </c>
      <c r="CR7" s="24">
        <v>43.36</v>
      </c>
      <c r="CS7" s="24">
        <v>42.56</v>
      </c>
      <c r="CT7" s="24">
        <v>42.47</v>
      </c>
      <c r="CU7" s="24">
        <v>42.4</v>
      </c>
      <c r="CV7" s="24">
        <v>42.28</v>
      </c>
      <c r="CW7" s="24">
        <v>42.57</v>
      </c>
      <c r="CX7" s="24">
        <v>86.23</v>
      </c>
      <c r="CY7" s="24">
        <v>86.29</v>
      </c>
      <c r="CZ7" s="24">
        <v>86.01</v>
      </c>
      <c r="DA7" s="24">
        <v>86.52</v>
      </c>
      <c r="DB7" s="24">
        <v>86.36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2023-01-18T04:43:31Z</cp:lastPrinted>
  <dcterms:created xsi:type="dcterms:W3CDTF">2023-01-12T23:56:31Z</dcterms:created>
  <dcterms:modified xsi:type="dcterms:W3CDTF">2023-02-01T23:58:11Z</dcterms:modified>
  <cp:category/>
</cp:coreProperties>
</file>