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0" yWindow="0" windowWidth="20490" windowHeight="7725" tabRatio="85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23" r:id="rId13"/>
    <sheet name="施設類型別ストック情報分析表①" sheetId="24" r:id="rId14"/>
    <sheet name="施設類型別ストック情報分析表②" sheetId="25" r:id="rId15"/>
    <sheet name="データシート" sheetId="13" state="hidden" r:id="rId16"/>
  </sheets>
  <definedNames>
    <definedName name="Z_446768C9_8DE2_47B1_B343_2AFFE1F96BD6_.wvu.Cols" localSheetId="2" hidden="1">'各会計、関係団体の財政状況及び健全化判断比率'!$EB:$XFD</definedName>
    <definedName name="Z_446768C9_8DE2_47B1_B343_2AFFE1F96BD6_.wvu.Cols" localSheetId="4" hidden="1">'経常経費分析表（経常収支比率の分析）'!$AI:$XFD</definedName>
    <definedName name="Z_446768C9_8DE2_47B1_B343_2AFFE1F96BD6_.wvu.Cols" localSheetId="5" hidden="1">'経常経費分析表（人件費・公債費・普通建設事業費の分析）'!$Q:$XFD</definedName>
    <definedName name="Z_446768C9_8DE2_47B1_B343_2AFFE1F96BD6_.wvu.Cols" localSheetId="3" hidden="1">財政比較分析表!$AK:$XFD</definedName>
    <definedName name="Z_446768C9_8DE2_47B1_B343_2AFFE1F96BD6_.wvu.Cols" localSheetId="10" hidden="1">'実質公債費比率（分子）の構造'!$V:$XFD</definedName>
    <definedName name="Z_446768C9_8DE2_47B1_B343_2AFFE1F96BD6_.wvu.Cols" localSheetId="8" hidden="1">実質収支比率等に係る経年分析!$Q:$XFD</definedName>
    <definedName name="Z_446768C9_8DE2_47B1_B343_2AFFE1F96BD6_.wvu.Cols" localSheetId="11" hidden="1">'将来負担比率（分子）の構造'!$T:$XFD</definedName>
    <definedName name="Z_446768C9_8DE2_47B1_B343_2AFFE1F96BD6_.wvu.Cols" localSheetId="6" hidden="1">'性質別歳出決算分析表（住民一人当たりのコスト）'!$AI:$XFD</definedName>
    <definedName name="Z_446768C9_8DE2_47B1_B343_2AFFE1F96BD6_.wvu.Cols" localSheetId="0" hidden="1">総括表!$DP:$XFD</definedName>
    <definedName name="Z_446768C9_8DE2_47B1_B343_2AFFE1F96BD6_.wvu.Cols" localSheetId="1" hidden="1">普通会計の状況!$EN:$XFD</definedName>
    <definedName name="Z_446768C9_8DE2_47B1_B343_2AFFE1F96BD6_.wvu.Cols" localSheetId="7" hidden="1">'目的別歳出決算分析表（住民一人当たりのコスト）'!$AI:$XFD</definedName>
    <definedName name="Z_446768C9_8DE2_47B1_B343_2AFFE1F96BD6_.wvu.Cols" localSheetId="9" hidden="1">連結実質赤字比率に係る赤字・黒字の構成分析!$Q:$XFD</definedName>
    <definedName name="Z_446768C9_8DE2_47B1_B343_2AFFE1F96BD6_.wvu.Rows" localSheetId="2" hidden="1">'各会計、関係団体の財政状況及び健全化判断比率'!$137:$1048576,'各会計、関係団体の財政状況及び健全化判断比率'!$89:$101,'各会計、関係団体の財政状況及び健全化判断比率'!$135:$136</definedName>
    <definedName name="Z_446768C9_8DE2_47B1_B343_2AFFE1F96BD6_.wvu.Rows" localSheetId="4" hidden="1">'経常経費分析表（経常収支比率の分析）'!$103:$1048576,'経常経費分析表（経常収支比率の分析）'!$89:$102</definedName>
    <definedName name="Z_446768C9_8DE2_47B1_B343_2AFFE1F96BD6_.wvu.Rows" localSheetId="5" hidden="1">'経常経費分析表（人件費・公債費・普通建設事業費の分析）'!$75:$1048576,'経常経費分析表（人件費・公債費・普通建設事業費の分析）'!$67:$74</definedName>
    <definedName name="Z_446768C9_8DE2_47B1_B343_2AFFE1F96BD6_.wvu.Rows" localSheetId="3" hidden="1">財政比較分析表!$111:$1048576,財政比較分析表!$98:$110</definedName>
    <definedName name="Z_446768C9_8DE2_47B1_B343_2AFFE1F96BD6_.wvu.Rows" localSheetId="10" hidden="1">'実質公債費比率（分子）の構造'!$57:$1048576</definedName>
    <definedName name="Z_446768C9_8DE2_47B1_B343_2AFFE1F96BD6_.wvu.Rows" localSheetId="8" hidden="1">実質収支比率等に係る経年分析!$54:$1048576,実質収支比率等に係る経年分析!$51:$53</definedName>
    <definedName name="Z_446768C9_8DE2_47B1_B343_2AFFE1F96BD6_.wvu.Rows" localSheetId="11" hidden="1">'将来負担比率（分子）の構造'!$87:$1048576,'将来負担比率（分子）の構造'!$56:$86</definedName>
    <definedName name="Z_446768C9_8DE2_47B1_B343_2AFFE1F96BD6_.wvu.Rows" localSheetId="6" hidden="1">'性質別歳出決算分析表（住民一人当たりのコスト）'!$133:$1048576,'性質別歳出決算分析表（住民一人当たりのコスト）'!$117:$132</definedName>
    <definedName name="Z_446768C9_8DE2_47B1_B343_2AFFE1F96BD6_.wvu.Rows" localSheetId="0" hidden="1">総括表!$60:$1048576,総括表!$57:$59</definedName>
    <definedName name="Z_446768C9_8DE2_47B1_B343_2AFFE1F96BD6_.wvu.Rows" localSheetId="1" hidden="1">普通会計の状況!$52:$1048576,普通会計の状況!$50:$51</definedName>
    <definedName name="Z_446768C9_8DE2_47B1_B343_2AFFE1F96BD6_.wvu.Rows" localSheetId="7" hidden="1">'目的別歳出決算分析表（住民一人当たりのコスト）'!$133:$1048576,'目的別歳出決算分析表（住民一人当たりのコスト）'!$117:$132</definedName>
    <definedName name="Z_446768C9_8DE2_47B1_B343_2AFFE1F96BD6_.wvu.Rows" localSheetId="9" hidden="1">連結実質赤字比率に係る赤字・黒字の構成分析!$46:$1048576</definedName>
  </definedNames>
  <calcPr calcId="162913" concurrentManualCount="2"/>
  <customWorkbookViews>
    <customWorkbookView name="Administrator - 個人用ビュー" guid="{446768C9-8DE2-47B1-B343-2AFFE1F96BD6}" mergeInterval="0" personalView="1" maximized="1" xWindow="-8" yWindow="-8" windowWidth="1382" windowHeight="754" tabRatio="868" activeSheetId="5" showComments="commIndAndComment"/>
  </customWorkbookViews>
</workbook>
</file>

<file path=xl/calcChain.xml><?xml version="1.0" encoding="utf-8"?>
<calcChain xmlns="http://schemas.openxmlformats.org/spreadsheetml/2006/main">
  <c r="DG102" i="3" l="1"/>
  <c r="DB102" i="3"/>
  <c r="CW102" i="3"/>
  <c r="CR102" i="3"/>
  <c r="AF88" i="3" l="1"/>
  <c r="AA72" i="3"/>
  <c r="AA71" i="3"/>
  <c r="AA70" i="3"/>
  <c r="AA69" i="3"/>
  <c r="AA68" i="3"/>
  <c r="AU63" i="3" l="1"/>
  <c r="AP63" i="3"/>
  <c r="AF63" i="3"/>
  <c r="AA35" i="3"/>
  <c r="AA34" i="3"/>
  <c r="AA33" i="3"/>
  <c r="AA32" i="3"/>
  <c r="AA31" i="3"/>
  <c r="AA30" i="3"/>
  <c r="AA29" i="3"/>
  <c r="AA28" i="3"/>
  <c r="AA23" i="3"/>
  <c r="AA15" i="3"/>
  <c r="AA14" i="3"/>
  <c r="AA13" i="3"/>
  <c r="AA12" i="3"/>
  <c r="AA11" i="3"/>
  <c r="AA10" i="3"/>
  <c r="AA9" i="3"/>
  <c r="AA8" i="3"/>
  <c r="AA7" i="3"/>
  <c r="AO36" i="1" l="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O41" i="1"/>
  <c r="BW41" i="1"/>
  <c r="BE41" i="1"/>
  <c r="AM41" i="1"/>
  <c r="U41" i="1"/>
  <c r="BW40" i="1"/>
  <c r="BE40" i="1"/>
  <c r="AM40" i="1"/>
  <c r="U40" i="1"/>
  <c r="BW39" i="1"/>
  <c r="BE39" i="1"/>
  <c r="AM39" i="1"/>
  <c r="U39" i="1"/>
  <c r="BE38" i="1"/>
  <c r="AM38" i="1"/>
  <c r="BE37" i="1"/>
  <c r="AM37" i="1"/>
  <c r="BE36" i="1"/>
  <c r="BE35" i="1"/>
  <c r="CO34" i="1"/>
  <c r="CO35" i="1" s="1"/>
  <c r="CO36" i="1" s="1"/>
  <c r="CO37" i="1" s="1"/>
  <c r="CO38" i="1" s="1"/>
  <c r="CO39" i="1" s="1"/>
  <c r="CO40" i="1" s="1"/>
  <c r="BW34" i="1"/>
  <c r="BW35" i="1" s="1"/>
  <c r="BW36" i="1" s="1"/>
  <c r="BW37" i="1" s="1"/>
  <c r="BW38" i="1" s="1"/>
  <c r="BE34" i="1"/>
  <c r="C34" i="1"/>
  <c r="C35" i="1" s="1"/>
  <c r="C36" i="1" l="1"/>
  <c r="C37" i="1" s="1"/>
  <c r="C38" i="1" s="1"/>
  <c r="C39" i="1" s="1"/>
  <c r="C40" i="1" s="1"/>
  <c r="C41" i="1" s="1"/>
  <c r="C42"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AM34" i="1" l="1"/>
  <c r="AM35" i="1" s="1"/>
  <c r="AM36" i="1" s="1"/>
  <c r="U34" i="1"/>
  <c r="U35" i="1" s="1"/>
  <c r="U36" i="1" s="1"/>
  <c r="U37" i="1" s="1"/>
  <c r="U38" i="1" s="1"/>
</calcChain>
</file>

<file path=xl/sharedStrings.xml><?xml version="1.0" encoding="utf-8"?>
<sst xmlns="http://schemas.openxmlformats.org/spreadsheetml/2006/main" count="1040" uniqueCount="597">
  <si>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</si>
  <si>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</si>
  <si>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</si>
  <si>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</si>
  <si>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</si>
  <si>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</si>
  <si>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</si>
  <si>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</si>
  <si>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</si>
  <si>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</si>
  <si>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</si>
  <si>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</si>
  <si>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</si>
  <si>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</si>
  <si>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</si>
  <si>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</si>
  <si>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</si>
  <si>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</si>
  <si>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</si>
  <si>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</si>
  <si>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</si>
  <si>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</si>
  <si>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</si>
  <si>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</si>
  <si>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</si>
  <si>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</si>
  <si>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</si>
  <si>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</si>
  <si>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</si>
  <si>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</si>
  <si>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</si>
  <si>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</si>
  <si>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</si>
  <si>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</si>
  <si>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</si>
  <si>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</si>
  <si>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</si>
  <si>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</si>
  <si>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</si>
  <si>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</si>
  <si>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</si>
  <si>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</si>
  <si>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</si>
  <si>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</si>
  <si>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</si>
  <si>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</si>
  <si>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</si>
  <si>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</si>
  <si>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</si>
  <si>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</si>
  <si>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</si>
  <si>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</si>
  <si>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</si>
  <si>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</si>
  <si>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</si>
  <si>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</si>
  <si>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</si>
  <si>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</si>
  <si>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</si>
  <si>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</si>
  <si>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</si>
  <si>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</si>
  <si>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</si>
  <si>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</si>
  <si>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</si>
  <si>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</si>
  <si>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</si>
  <si>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</si>
  <si>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</si>
  <si>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</si>
  <si>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</si>
  <si>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</si>
  <si>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</si>
  <si>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</si>
  <si>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</si>
  <si>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</si>
  <si>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</si>
  <si>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</si>
  <si>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</si>
  <si>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</si>
  <si>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</si>
  <si>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</si>
  <si>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</si>
  <si>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宇都宮市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</si>
  <si>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</si>
  <si>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</si>
  <si>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</si>
  <si>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</si>
  <si>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</si>
  <si>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</si>
  <si>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</si>
  <si>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</si>
  <si>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</si>
  <si>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</si>
  <si>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</si>
  <si>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</si>
  <si>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</si>
  <si>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</si>
  <si>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</si>
  <si>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</si>
  <si>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</si>
  <si>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</si>
  <si>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</si>
  <si>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</si>
  <si>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</si>
  <si>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</si>
  <si>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</si>
  <si>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</si>
  <si>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</si>
  <si>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</si>
  <si>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</si>
  <si>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</si>
  <si>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</si>
  <si>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</si>
  <si>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</si>
  <si>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</si>
  <si>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</si>
  <si>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</si>
  <si>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</si>
  <si>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</si>
  <si>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</si>
  <si>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</si>
  <si>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</si>
  <si>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</si>
  <si>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</si>
  <si>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</si>
  <si>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</si>
  <si>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</si>
  <si>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</si>
  <si>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</si>
  <si>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</si>
  <si>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</si>
  <si>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</si>
  <si>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</si>
  <si>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</si>
  <si>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</si>
  <si>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</si>
  <si>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</si>
  <si>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</si>
  <si>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</si>
  <si>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</si>
  <si>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</si>
  <si>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</si>
  <si>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</si>
  <si>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</si>
  <si>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</si>
  <si>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</si>
  <si>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</si>
  <si>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</si>
  <si>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</si>
  <si>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</si>
  <si>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</si>
  <si>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</si>
  <si>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</si>
  <si>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</si>
  <si>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</si>
  <si>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</si>
  <si>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</si>
  <si>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</si>
  <si>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</si>
  <si>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</si>
  <si>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</si>
  <si>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</si>
  <si>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</si>
  <si>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</si>
  <si>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</si>
  <si>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</si>
  <si>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</si>
  <si>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</si>
  <si>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</si>
  <si>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</si>
  <si>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</si>
  <si>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</si>
  <si>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</si>
  <si>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</si>
  <si>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</si>
  <si>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</si>
  <si>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</si>
  <si>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</si>
  <si>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</si>
  <si>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</si>
  <si>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</si>
  <si>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</si>
  <si>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</si>
  <si>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</si>
  <si>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</si>
  <si>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</si>
  <si>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</si>
  <si>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</si>
  <si>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</si>
  <si>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</si>
  <si>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</si>
  <si>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</si>
  <si>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</si>
  <si>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</si>
  <si>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</si>
  <si>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</si>
  <si>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</si>
  <si>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栃木県宇都宮市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</si>
  <si>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</si>
  <si>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</si>
  <si>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</si>
  <si>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</si>
  <si>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</si>
  <si>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</si>
  <si>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</si>
  <si>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</si>
  <si>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</si>
  <si>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</si>
  <si>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</si>
  <si>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</si>
  <si>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</si>
  <si>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</si>
  <si>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</si>
  <si>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</si>
  <si>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</si>
  <si>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</si>
  <si>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</si>
  <si>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</si>
  <si>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</si>
  <si>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</si>
  <si>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</si>
  <si>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</si>
  <si>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</si>
  <si>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</si>
  <si>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</si>
  <si>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</si>
  <si>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</si>
  <si>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</si>
  <si>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</si>
  <si>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</si>
  <si>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</si>
  <si>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</si>
  <si>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</si>
  <si>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</si>
  <si>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</si>
  <si>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</si>
  <si>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</si>
  <si>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</si>
  <si>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</si>
  <si>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</si>
  <si>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</si>
  <si>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</si>
  <si>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</si>
  <si>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</si>
  <si>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</si>
  <si>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</si>
  <si>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</si>
  <si>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</si>
  <si>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</si>
  <si>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</si>
  <si>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</si>
  <si>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</si>
  <si>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</si>
  <si>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</si>
  <si>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</si>
  <si>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</si>
  <si>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</si>
  <si>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</si>
  <si>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</si>
  <si>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</si>
  <si>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</si>
  <si>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</si>
  <si>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</si>
  <si>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</si>
  <si>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</si>
  <si>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</si>
  <si>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</si>
  <si>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</si>
  <si>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</si>
  <si>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</si>
  <si>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</si>
  <si>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</si>
  <si>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</si>
  <si>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</si>
  <si>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</si>
  <si>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</si>
  <si>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</si>
  <si>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</si>
  <si>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</si>
  <si>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</si>
  <si>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</si>
  <si>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</si>
  <si>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</si>
  <si>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</si>
  <si>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</si>
  <si>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</si>
  <si>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</si>
  <si>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</si>
  <si>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</si>
  <si>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</si>
  <si>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</si>
  <si>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</si>
  <si>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</si>
  <si>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</si>
  <si>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</si>
  <si>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</si>
  <si>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</si>
  <si>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</si>
  <si>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</si>
  <si>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</si>
  <si>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</si>
  <si>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</si>
  <si>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</si>
  <si>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</si>
  <si>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</si>
  <si>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</si>
  <si>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</si>
  <si>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</si>
  <si>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</si>
  <si>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</si>
  <si>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</si>
  <si>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</si>
  <si>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</si>
  <si>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</si>
  <si>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</si>
  <si>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</si>
  <si>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</si>
  <si>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</si>
  <si>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</si>
  <si>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</si>
  <si>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</si>
  <si>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</si>
  <si>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</si>
  <si>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</si>
  <si>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</si>
  <si>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</si>
  <si>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</si>
  <si>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</si>
  <si>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</si>
  <si>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</si>
  <si>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</si>
  <si>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</si>
  <si>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</si>
  <si>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</si>
  <si>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</si>
  <si>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</si>
  <si>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</si>
  <si>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</si>
  <si>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</si>
  <si>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</si>
  <si>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</si>
  <si>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</si>
  <si>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</si>
  <si>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</si>
  <si>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</si>
  <si>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</si>
  <si>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栃木県宇都宮市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</si>
  <si>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</si>
  <si>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</si>
  <si>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</si>
  <si>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</si>
  <si>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</si>
  <si>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</si>
  <si>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</si>
  <si>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</si>
  <si>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</si>
  <si>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</si>
  <si>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</si>
  <si>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</si>
  <si>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</si>
  <si>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</si>
  <si>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</si>
  <si>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</si>
  <si>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</si>
  <si>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</si>
  <si>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</si>
  <si>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</si>
  <si>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</si>
  <si>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生活排水処理事業</t>
    <phoneticPr fontId="5"/>
  </si>
  <si>
    <t>都市開発資金事業</t>
    <phoneticPr fontId="5"/>
  </si>
  <si>
    <t>-</t>
    <phoneticPr fontId="5"/>
  </si>
  <si>
    <t>鶴田第２土地区画整理事業</t>
    <phoneticPr fontId="5"/>
  </si>
  <si>
    <t>宇大東南部第１土地区画整理事業</t>
    <phoneticPr fontId="5"/>
  </si>
  <si>
    <t>宇大東南部第２土地区画整理事業</t>
    <phoneticPr fontId="5"/>
  </si>
  <si>
    <t>岡本駅西土地区画整理事業</t>
    <phoneticPr fontId="5"/>
  </si>
  <si>
    <t>育英事業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</si>
  <si>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</si>
  <si>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</si>
  <si>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</si>
  <si>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</si>
  <si>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</si>
  <si>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</si>
  <si>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</si>
  <si>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</si>
  <si>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</si>
  <si>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</si>
  <si>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</si>
  <si>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</si>
  <si>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</si>
  <si>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</si>
  <si>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</si>
  <si>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</si>
  <si>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</si>
  <si>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競輪</t>
    <phoneticPr fontId="5"/>
  </si>
  <si>
    <t>駐車場</t>
    <phoneticPr fontId="5"/>
  </si>
  <si>
    <t>水道事業</t>
    <phoneticPr fontId="5"/>
  </si>
  <si>
    <t>法適用企業</t>
    <phoneticPr fontId="5"/>
  </si>
  <si>
    <t>下水道事業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</si>
  <si>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</si>
  <si>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</si>
  <si>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</si>
  <si>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</si>
  <si>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</si>
  <si>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</si>
  <si>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</si>
  <si>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</si>
  <si>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</si>
  <si>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</si>
  <si>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</si>
  <si>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</si>
  <si>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</si>
  <si>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</si>
  <si>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</si>
  <si>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</si>
  <si>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</si>
  <si>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</si>
  <si>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</si>
  <si>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</si>
  <si>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</si>
  <si>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</si>
  <si>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</si>
  <si>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</si>
  <si>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</si>
  <si>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</si>
  <si>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</si>
  <si>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</si>
  <si>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</si>
  <si>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</si>
  <si>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</si>
  <si>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</si>
  <si>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</si>
  <si>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</si>
  <si>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</si>
  <si>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</si>
  <si>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</si>
  <si>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</si>
  <si>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</si>
  <si>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</si>
  <si>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</si>
  <si>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</si>
  <si>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</si>
  <si>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</si>
  <si>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</si>
  <si>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</si>
  <si>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</si>
  <si>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</si>
  <si>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</si>
  <si>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</si>
  <si>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</si>
  <si>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</si>
  <si>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</si>
  <si>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</si>
  <si>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</si>
  <si>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</si>
  <si>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</si>
  <si>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</si>
  <si>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</si>
  <si>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</si>
  <si>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</si>
  <si>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</si>
  <si>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</si>
  <si>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</si>
  <si>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</si>
  <si>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</si>
  <si>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</si>
  <si>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</si>
  <si>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</si>
  <si>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</si>
  <si>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</si>
  <si>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</si>
  <si>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</si>
  <si>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</si>
  <si>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</si>
  <si>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</si>
  <si>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</si>
  <si>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</si>
  <si>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</si>
  <si>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</si>
  <si>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</si>
  <si>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</si>
  <si>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</si>
  <si>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</si>
  <si>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</si>
  <si>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</si>
  <si>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</si>
  <si>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</si>
  <si>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</si>
  <si>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</si>
  <si>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</si>
  <si>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</si>
  <si>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</si>
  <si>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</si>
  <si>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</si>
  <si>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</si>
  <si>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</si>
  <si>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</si>
  <si>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</si>
  <si>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</si>
  <si>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</si>
  <si>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</si>
  <si>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</si>
  <si>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</si>
  <si>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</si>
  <si>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</si>
  <si>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</si>
  <si>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</si>
  <si>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</si>
  <si>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</si>
  <si>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</si>
  <si>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</si>
  <si>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</si>
  <si>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</si>
  <si>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</si>
  <si>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</si>
  <si>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</si>
  <si>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</si>
  <si>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</si>
  <si>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</si>
  <si>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</si>
  <si>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</si>
  <si>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</si>
  <si>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</si>
  <si>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</si>
  <si>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</si>
  <si>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</si>
  <si>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</si>
  <si>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</si>
  <si>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</si>
  <si>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</si>
  <si>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</si>
  <si>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</si>
  <si>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</si>
  <si>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</si>
  <si>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</si>
  <si>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</si>
  <si>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</si>
  <si>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</si>
  <si>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</si>
  <si>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</si>
  <si>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</si>
  <si>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</si>
  <si>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</si>
  <si>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</si>
  <si>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2.90</t>
  </si>
  <si>
    <t>▲ 5.12</t>
  </si>
  <si>
    <t>▲ 2.08</t>
  </si>
  <si>
    <t>水道事業</t>
  </si>
  <si>
    <t>下水道事業</t>
  </si>
  <si>
    <t>中央卸売市場事業</t>
  </si>
  <si>
    <t>一般会計</t>
  </si>
  <si>
    <t>介護保険</t>
  </si>
  <si>
    <t>競輪</t>
  </si>
  <si>
    <t>母子父子寡婦福祉資金貸付事業</t>
  </si>
  <si>
    <t>国民健康保険</t>
  </si>
  <si>
    <t>その他会計（赤字）</t>
  </si>
  <si>
    <t>その他会計（黒字）</t>
  </si>
  <si>
    <t>-</t>
    <phoneticPr fontId="2"/>
  </si>
  <si>
    <t>-</t>
    <phoneticPr fontId="2"/>
  </si>
  <si>
    <t>-</t>
    <phoneticPr fontId="2"/>
  </si>
  <si>
    <t>-</t>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</si>
  <si>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</si>
  <si>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</si>
  <si>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</si>
  <si>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</si>
  <si>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宇都宮市街地開発組合</t>
    <rPh sb="0" eb="3">
      <t>ウツノミヤ</t>
    </rPh>
    <rPh sb="3" eb="6">
      <t>シガイチ</t>
    </rPh>
    <rPh sb="6" eb="8">
      <t>カイハツ</t>
    </rPh>
    <rPh sb="8" eb="10">
      <t>クミアイ</t>
    </rPh>
    <phoneticPr fontId="30"/>
  </si>
  <si>
    <t>宇都宮市医療保健事業団</t>
    <rPh sb="0" eb="3">
      <t>ウツノミヤ</t>
    </rPh>
    <rPh sb="3" eb="4">
      <t>シ</t>
    </rPh>
    <rPh sb="4" eb="6">
      <t>イリョウ</t>
    </rPh>
    <rPh sb="6" eb="8">
      <t>ホケン</t>
    </rPh>
    <rPh sb="8" eb="11">
      <t>ジギョウダン</t>
    </rPh>
    <phoneticPr fontId="30"/>
  </si>
  <si>
    <t>宇都宮市農業公社</t>
    <rPh sb="0" eb="3">
      <t>ウツノミヤ</t>
    </rPh>
    <rPh sb="3" eb="4">
      <t>シ</t>
    </rPh>
    <rPh sb="4" eb="6">
      <t>ノウギョウ</t>
    </rPh>
    <rPh sb="6" eb="8">
      <t>コウシャ</t>
    </rPh>
    <phoneticPr fontId="30"/>
  </si>
  <si>
    <t>グリーントラストうつのみや</t>
  </si>
  <si>
    <t>宇都宮市スポーツ振興財団</t>
    <rPh sb="0" eb="3">
      <t>ウツノミヤ</t>
    </rPh>
    <rPh sb="3" eb="4">
      <t>シ</t>
    </rPh>
    <rPh sb="8" eb="10">
      <t>シンコウ</t>
    </rPh>
    <rPh sb="10" eb="12">
      <t>ザイダン</t>
    </rPh>
    <phoneticPr fontId="30"/>
  </si>
  <si>
    <t>宇都宮市土地開発公社</t>
    <rPh sb="0" eb="3">
      <t>ウツノミヤ</t>
    </rPh>
    <rPh sb="3" eb="4">
      <t>シ</t>
    </rPh>
    <rPh sb="4" eb="6">
      <t>トチ</t>
    </rPh>
    <rPh sb="6" eb="8">
      <t>カイハツ</t>
    </rPh>
    <rPh sb="8" eb="10">
      <t>コウシャ</t>
    </rPh>
    <phoneticPr fontId="30"/>
  </si>
  <si>
    <t>うつのみや文化創造財団</t>
    <rPh sb="5" eb="7">
      <t>ブンカ</t>
    </rPh>
    <rPh sb="7" eb="9">
      <t>ソウゾウ</t>
    </rPh>
    <rPh sb="9" eb="11">
      <t>ザイダン</t>
    </rPh>
    <phoneticPr fontId="30"/>
  </si>
  <si>
    <t>宇都宮ライトレール</t>
    <rPh sb="0" eb="3">
      <t>ウツノミヤ</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</si>
  <si>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</si>
  <si>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</si>
  <si>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</si>
  <si>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</si>
  <si>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</si>
  <si>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</si>
  <si>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</si>
  <si>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</si>
  <si>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</si>
  <si>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</si>
  <si>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</si>
  <si>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</si>
  <si>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</si>
  <si>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</si>
  <si>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</si>
  <si>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</si>
  <si>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</si>
  <si>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</si>
  <si>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</si>
  <si>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</si>
  <si>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</si>
  <si>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</si>
  <si>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</si>
  <si>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これまでは市債残高の抑制に取り組んできたことから，実質公債費比率と将来負担比率は減少傾向であったが，今後は複数の大型建設事業に対応するため，基金と市債を活用していくことから一時的に指標は上昇する見込みである。その後は，大型建設事業の完了に伴い指標は減少に転ず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</si>
</sst>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xmlns:c16r2="http://schemas.microsoft.com/office/drawing/2015/06/chart">
            <c:ext xmlns:c16="http://schemas.microsoft.com/office/drawing/2014/chart" uri="{C3380CC4-5D6E-409C-BE32-E72D297353CC}">
              <c16:uniqueId val="{00000000-CD42-47FB-A212-2D99F39821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42472</c:v>
                </c:pt>
                <c:pt idx="1">
                  <c:v>47139</c:v>
                </c:pt>
                <c:pt idx="2">
                  <c:v>46258</c:v>
                </c:pt>
                <c:pt idx="3">
                  <c:v>52921</c:v>
                </c:pt>
                <c:pt idx="4">
                  <c:v>59705</c:v>
                </c:pt>
              </c:numCache>
            </c:numRef>
          </c:val>
          <c:smooth val="0"/>
          <c:extLst xmlns:c16r2="http://schemas.microsoft.com/office/drawing/2015/06/chart">
            <c:ext xmlns:c16="http://schemas.microsoft.com/office/drawing/2014/chart" uri="{C3380CC4-5D6E-409C-BE32-E72D297353CC}">
              <c16:uniqueId val="{00000001-CD42-47FB-A212-2D99F3982189}"/>
            </c:ext>
          </c:extLst>
        </c:ser>
        <c:dLbls>
          <c:showLegendKey val="0"/>
          <c:showVal val="0"/>
          <c:showCatName val="0"/>
          <c:showSerName val="0"/>
          <c:showPercent val="0"/>
          <c:showBubbleSize val="0"/>
        </c:dLbls>
        <c:marker val="1"/>
        <c:smooth val="0"/>
        <c:axId val="237896488"/>
        <c:axId val="240030984"/>
      </c:lineChart>
      <c:catAx>
        <c:axId val="237896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030984"/>
        <c:crosses val="autoZero"/>
        <c:auto val="1"/>
        <c:lblAlgn val="ctr"/>
        <c:lblOffset val="100"/>
        <c:tickLblSkip val="1"/>
        <c:tickMarkSkip val="1"/>
        <c:noMultiLvlLbl val="0"/>
      </c:catAx>
      <c:valAx>
        <c:axId val="240030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896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4.1500000000000004</c:v>
                </c:pt>
                <c:pt idx="1">
                  <c:v>4.3899999999999997</c:v>
                </c:pt>
                <c:pt idx="2">
                  <c:v>4.3899999999999997</c:v>
                </c:pt>
                <c:pt idx="3">
                  <c:v>2.2400000000000002</c:v>
                </c:pt>
                <c:pt idx="4">
                  <c:v>1.22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12.48</c:v>
                </c:pt>
                <c:pt idx="1">
                  <c:v>13.64</c:v>
                </c:pt>
                <c:pt idx="2">
                  <c:v>13.65</c:v>
                </c:pt>
                <c:pt idx="3">
                  <c:v>13.81</c:v>
                </c:pt>
                <c:pt idx="4">
                  <c:v>14.34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2820288"/>
        <c:axId val="182820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0.28999999999999998</c:v>
                </c:pt>
                <c:pt idx="1">
                  <c:v>0.84</c:v>
                </c:pt>
                <c:pt idx="2">
                  <c:v>-2.9</c:v>
                </c:pt>
                <c:pt idx="3">
                  <c:v>-5.12</c:v>
                </c:pt>
                <c:pt idx="4">
                  <c:v>-2.08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2820288"/>
        <c:axId val="182820680"/>
      </c:lineChart>
      <c:catAx>
        <c:axId val="18282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820680"/>
        <c:crosses val="autoZero"/>
        <c:auto val="1"/>
        <c:lblAlgn val="ctr"/>
        <c:lblOffset val="100"/>
        <c:tickLblSkip val="1"/>
        <c:tickMarkSkip val="1"/>
        <c:noMultiLvlLbl val="0"/>
      </c:catAx>
      <c:valAx>
        <c:axId val="18282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2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3.29</c:v>
                </c:pt>
                <c:pt idx="2">
                  <c:v>#N/A</c:v>
                </c:pt>
                <c:pt idx="3">
                  <c:v>3.74</c:v>
                </c:pt>
                <c:pt idx="4">
                  <c:v>#N/A</c:v>
                </c:pt>
                <c:pt idx="5">
                  <c:v>4.28</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母子父子寡婦福祉資金貸付事業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7.0000000000000007E-2</c:v>
                </c:pt>
                <c:pt idx="4">
                  <c:v>#N/A</c:v>
                </c:pt>
                <c:pt idx="5">
                  <c:v>0.04</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競輪</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0.09</c:v>
                </c:pt>
                <c:pt idx="4">
                  <c:v>#N/A</c:v>
                </c:pt>
                <c:pt idx="5">
                  <c:v>0.22</c:v>
                </c:pt>
                <c:pt idx="6">
                  <c:v>#N/A</c:v>
                </c:pt>
                <c:pt idx="7">
                  <c:v>0.08</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0.15</c:v>
                </c:pt>
                <c:pt idx="4">
                  <c:v>#N/A</c:v>
                </c:pt>
                <c:pt idx="5">
                  <c:v>0.03</c:v>
                </c:pt>
                <c:pt idx="6">
                  <c:v>#N/A</c:v>
                </c:pt>
                <c:pt idx="7">
                  <c:v>0.05</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4.0599999999999996</c:v>
                </c:pt>
                <c:pt idx="2">
                  <c:v>#N/A</c:v>
                </c:pt>
                <c:pt idx="3">
                  <c:v>4.3099999999999996</c:v>
                </c:pt>
                <c:pt idx="4">
                  <c:v>#N/A</c:v>
                </c:pt>
                <c:pt idx="5">
                  <c:v>4.33</c:v>
                </c:pt>
                <c:pt idx="6">
                  <c:v>#N/A</c:v>
                </c:pt>
                <c:pt idx="7">
                  <c:v>2.23</c:v>
                </c:pt>
                <c:pt idx="8">
                  <c:v>#N/A</c:v>
                </c:pt>
                <c:pt idx="9">
                  <c:v>1.1599999999999999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中央卸売市場事業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1.0900000000000001</c:v>
                </c:pt>
                <c:pt idx="2">
                  <c:v>#N/A</c:v>
                </c:pt>
                <c:pt idx="3">
                  <c:v>1.1399999999999999</c:v>
                </c:pt>
                <c:pt idx="4">
                  <c:v>#N/A</c:v>
                </c:pt>
                <c:pt idx="5">
                  <c:v>1.22</c:v>
                </c:pt>
                <c:pt idx="6">
                  <c:v>#N/A</c:v>
                </c:pt>
                <c:pt idx="7">
                  <c:v>1.3</c:v>
                </c:pt>
                <c:pt idx="8">
                  <c:v>#N/A</c:v>
                </c:pt>
                <c:pt idx="9">
                  <c:v>1.38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2.89</c:v>
                </c:pt>
                <c:pt idx="2">
                  <c:v>#N/A</c:v>
                </c:pt>
                <c:pt idx="3">
                  <c:v>3</c:v>
                </c:pt>
                <c:pt idx="4">
                  <c:v>#N/A</c:v>
                </c:pt>
                <c:pt idx="5">
                  <c:v>2.99</c:v>
                </c:pt>
                <c:pt idx="6">
                  <c:v>#N/A</c:v>
                </c:pt>
                <c:pt idx="7">
                  <c:v>3.37</c:v>
                </c:pt>
                <c:pt idx="8">
                  <c:v>#N/A</c:v>
                </c:pt>
                <c:pt idx="9">
                  <c:v>4.07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5.21</c:v>
                </c:pt>
                <c:pt idx="2">
                  <c:v>#N/A</c:v>
                </c:pt>
                <c:pt idx="3">
                  <c:v>5</c:v>
                </c:pt>
                <c:pt idx="4">
                  <c:v>#N/A</c:v>
                </c:pt>
                <c:pt idx="5">
                  <c:v>6.49</c:v>
                </c:pt>
                <c:pt idx="6">
                  <c:v>#N/A</c:v>
                </c:pt>
                <c:pt idx="7">
                  <c:v>7.83</c:v>
                </c:pt>
                <c:pt idx="8">
                  <c:v>#N/A</c:v>
                </c:pt>
                <c:pt idx="9">
                  <c:v>9.64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2816760"/>
        <c:axId val="182821072"/>
      </c:barChart>
      <c:catAx>
        <c:axId val="1828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821072"/>
        <c:crosses val="autoZero"/>
        <c:auto val="1"/>
        <c:lblAlgn val="ctr"/>
        <c:lblOffset val="100"/>
        <c:tickLblSkip val="1"/>
        <c:tickMarkSkip val="1"/>
        <c:noMultiLvlLbl val="0"/>
      </c:catAx>
      <c:valAx>
        <c:axId val="18282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16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17187</c:v>
                </c:pt>
                <c:pt idx="5">
                  <c:v>17290</c:v>
                </c:pt>
                <c:pt idx="8">
                  <c:v>17276</c:v>
                </c:pt>
                <c:pt idx="11">
                  <c:v>15787</c:v>
                </c:pt>
                <c:pt idx="14">
                  <c:v>15723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616</c:v>
                </c:pt>
                <c:pt idx="3">
                  <c:v>480</c:v>
                </c:pt>
                <c:pt idx="6">
                  <c:v>401</c:v>
                </c:pt>
                <c:pt idx="9">
                  <c:v>401</c:v>
                </c:pt>
                <c:pt idx="12">
                  <c:v>1050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5145</c:v>
                </c:pt>
                <c:pt idx="3">
                  <c:v>4808</c:v>
                </c:pt>
                <c:pt idx="6">
                  <c:v>4594</c:v>
                </c:pt>
                <c:pt idx="9">
                  <c:v>3633</c:v>
                </c:pt>
                <c:pt idx="12">
                  <c:v>3430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83</c:v>
                </c:pt>
                <c:pt idx="3">
                  <c:v>83</c:v>
                </c:pt>
                <c:pt idx="6">
                  <c:v>83</c:v>
                </c:pt>
                <c:pt idx="9">
                  <c:v>83</c:v>
                </c:pt>
                <c:pt idx="12">
                  <c:v>83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17380</c:v>
                </c:pt>
                <c:pt idx="3">
                  <c:v>16895</c:v>
                </c:pt>
                <c:pt idx="6">
                  <c:v>16187</c:v>
                </c:pt>
                <c:pt idx="9">
                  <c:v>15351</c:v>
                </c:pt>
                <c:pt idx="12">
                  <c:v>15341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2821856"/>
        <c:axId val="182822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6039</c:v>
                </c:pt>
                <c:pt idx="2">
                  <c:v>#N/A</c:v>
                </c:pt>
                <c:pt idx="3">
                  <c:v>#N/A</c:v>
                </c:pt>
                <c:pt idx="4">
                  <c:v>4977</c:v>
                </c:pt>
                <c:pt idx="5">
                  <c:v>#N/A</c:v>
                </c:pt>
                <c:pt idx="6">
                  <c:v>#N/A</c:v>
                </c:pt>
                <c:pt idx="7">
                  <c:v>3989</c:v>
                </c:pt>
                <c:pt idx="8">
                  <c:v>#N/A</c:v>
                </c:pt>
                <c:pt idx="9">
                  <c:v>#N/A</c:v>
                </c:pt>
                <c:pt idx="10">
                  <c:v>3681</c:v>
                </c:pt>
                <c:pt idx="11">
                  <c:v>#N/A</c:v>
                </c:pt>
                <c:pt idx="12">
                  <c:v>#N/A</c:v>
                </c:pt>
                <c:pt idx="13">
                  <c:v>4181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2821856"/>
        <c:axId val="182822248"/>
      </c:lineChart>
      <c:catAx>
        <c:axId val="1828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822248"/>
        <c:crosses val="autoZero"/>
        <c:auto val="1"/>
        <c:lblAlgn val="ctr"/>
        <c:lblOffset val="100"/>
        <c:tickLblSkip val="1"/>
        <c:tickMarkSkip val="1"/>
        <c:noMultiLvlLbl val="0"/>
      </c:catAx>
      <c:valAx>
        <c:axId val="182822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2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138597</c:v>
                </c:pt>
                <c:pt idx="5">
                  <c:v>136630</c:v>
                </c:pt>
                <c:pt idx="8">
                  <c:v>132483</c:v>
                </c:pt>
                <c:pt idx="11">
                  <c:v>126408</c:v>
                </c:pt>
                <c:pt idx="14">
                  <c:v>120065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27524</c:v>
                </c:pt>
                <c:pt idx="5">
                  <c:v>28028</c:v>
                </c:pt>
                <c:pt idx="8">
                  <c:v>26562</c:v>
                </c:pt>
                <c:pt idx="11">
                  <c:v>24407</c:v>
                </c:pt>
                <c:pt idx="14">
                  <c:v>21748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37287</c:v>
                </c:pt>
                <c:pt idx="5">
                  <c:v>38425</c:v>
                </c:pt>
                <c:pt idx="8">
                  <c:v>40120</c:v>
                </c:pt>
                <c:pt idx="11">
                  <c:v>43385</c:v>
                </c:pt>
                <c:pt idx="14">
                  <c:v>40818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65</c:v>
                </c:pt>
                <c:pt idx="3">
                  <c:v>0</c:v>
                </c:pt>
                <c:pt idx="6">
                  <c:v>62</c:v>
                </c:pt>
                <c:pt idx="9">
                  <c:v>47</c:v>
                </c:pt>
                <c:pt idx="12">
                  <c:v>38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30708</c:v>
                </c:pt>
                <c:pt idx="3">
                  <c:v>29256</c:v>
                </c:pt>
                <c:pt idx="6">
                  <c:v>27157</c:v>
                </c:pt>
                <c:pt idx="9">
                  <c:v>25422</c:v>
                </c:pt>
                <c:pt idx="12">
                  <c:v>25151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43937</c:v>
                </c:pt>
                <c:pt idx="3">
                  <c:v>41557</c:v>
                </c:pt>
                <c:pt idx="6">
                  <c:v>38601</c:v>
                </c:pt>
                <c:pt idx="9">
                  <c:v>35112</c:v>
                </c:pt>
                <c:pt idx="12">
                  <c:v>31309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13567</c:v>
                </c:pt>
                <c:pt idx="3">
                  <c:v>12901</c:v>
                </c:pt>
                <c:pt idx="6">
                  <c:v>12115</c:v>
                </c:pt>
                <c:pt idx="9">
                  <c:v>14179</c:v>
                </c:pt>
                <c:pt idx="12">
                  <c:v>13190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130823</c:v>
                </c:pt>
                <c:pt idx="3">
                  <c:v>128101</c:v>
                </c:pt>
                <c:pt idx="6">
                  <c:v>125287</c:v>
                </c:pt>
                <c:pt idx="9">
                  <c:v>122071</c:v>
                </c:pt>
                <c:pt idx="12">
                  <c:v>119784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4796120"/>
        <c:axId val="24479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15693</c:v>
                </c:pt>
                <c:pt idx="2">
                  <c:v>#N/A</c:v>
                </c:pt>
                <c:pt idx="3">
                  <c:v>#N/A</c:v>
                </c:pt>
                <c:pt idx="4">
                  <c:v>8733</c:v>
                </c:pt>
                <c:pt idx="5">
                  <c:v>#N/A</c:v>
                </c:pt>
                <c:pt idx="6">
                  <c:v>#N/A</c:v>
                </c:pt>
                <c:pt idx="7">
                  <c:v>4058</c:v>
                </c:pt>
                <c:pt idx="8">
                  <c:v>#N/A</c:v>
                </c:pt>
                <c:pt idx="9">
                  <c:v>#N/A</c:v>
                </c:pt>
                <c:pt idx="10">
                  <c:v>2631</c:v>
                </c:pt>
                <c:pt idx="11">
                  <c:v>#N/A</c:v>
                </c:pt>
                <c:pt idx="12">
                  <c:v>#N/A</c:v>
                </c:pt>
                <c:pt idx="13">
                  <c:v>6842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4796120"/>
        <c:axId val="244796512"/>
      </c:lineChart>
      <c:catAx>
        <c:axId val="24479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796512"/>
        <c:crosses val="autoZero"/>
        <c:auto val="1"/>
        <c:lblAlgn val="ctr"/>
        <c:lblOffset val="100"/>
        <c:tickLblSkip val="1"/>
        <c:tickMarkSkip val="1"/>
        <c:noMultiLvlLbl val="0"/>
      </c:catAx>
      <c:valAx>
        <c:axId val="24479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79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D73-4FB6-A046-5F8884DA1346}"/>
                </c:ext>
                <c:ext xmlns:c15="http://schemas.microsoft.com/office/drawing/2012/chart" uri="{CE6537A1-D6FC-4f65-9D91-7224C49458BB}">
                  <c15:dlblFieldTable>
                    <c15:dlblFTEntry>
                      <c15:txfldGUID>{68D1BB56-F126-4C5B-ABF1-A8B1E050B191}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D73-4FB6-A046-5F8884DA1346}"/>
                </c:ext>
                <c:ext xmlns:c15="http://schemas.microsoft.com/office/drawing/2012/chart" uri="{CE6537A1-D6FC-4f65-9D91-7224C49458BB}">
                  <c15:dlblFieldTable>
                    <c15:dlblFTEntry>
                      <c15:txfldGUID>{9E644E08-CDEE-4FAE-A22C-F66F202DA6E4}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D73-4FB6-A046-5F8884DA1346}"/>
                </c:ext>
                <c:ext xmlns:c15="http://schemas.microsoft.com/office/drawing/2012/chart" uri="{CE6537A1-D6FC-4f65-9D91-7224C49458BB}">
                  <c15:dlblFieldTable>
                    <c15:dlblFTEntry>
                      <c15:txfldGUID>{F6FA905C-D600-471E-AD13-1FF2FC79E91A}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D73-4FB6-A046-5F8884DA1346}"/>
                </c:ext>
                <c:ext xmlns:c15="http://schemas.microsoft.com/office/drawing/2012/chart" uri="{CE6537A1-D6FC-4f65-9D91-7224C49458BB}">
                  <c15:dlblFieldTable>
                    <c15:dlblFTEntry>
                      <c15:txfldGUID>{813BA553-8924-474F-841E-1793F485F9D8}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D73-4FB6-A046-5F8884DA1346}"/>
                </c:ext>
                <c:ext xmlns:c15="http://schemas.microsoft.com/office/drawing/2012/chart" uri="{CE6537A1-D6FC-4f65-9D91-7224C49458BB}">
                  <c15:dlblFieldTable>
                    <c15:dlblFTEntry>
                      <c15:txfldGUID>{5E5FCC44-C1B5-4958-8E8C-22555093DEFB}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CD73-4FB6-A046-5F8884DA134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D73-4FB6-A046-5F8884DA1346}"/>
                </c:ext>
                <c:ext xmlns:c15="http://schemas.microsoft.com/office/drawing/2012/chart" uri="{CE6537A1-D6FC-4f65-9D91-7224C49458BB}">
                  <c15:dlblFieldTable>
                    <c15:dlblFTEntry>
                      <c15:txfldGUID>{6406C730-9392-4873-AFF3-B425CD49A8F2}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D73-4FB6-A046-5F8884DA1346}"/>
                </c:ext>
                <c:ext xmlns:c15="http://schemas.microsoft.com/office/drawing/2012/chart" uri="{CE6537A1-D6FC-4f65-9D91-7224C49458BB}">
                  <c15:dlblFieldTable>
                    <c15:dlblFTEntry>
                      <c15:txfldGUID>{1834221C-E870-406A-8E47-F8899446D995}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D73-4FB6-A046-5F8884DA1346}"/>
                </c:ext>
                <c:ext xmlns:c15="http://schemas.microsoft.com/office/drawing/2012/chart" uri="{CE6537A1-D6FC-4f65-9D91-7224C49458BB}">
                  <c15:dlblFieldTable>
                    <c15:dlblFTEntry>
                      <c15:txfldGUID>{DC3B7958-7113-4ABA-857B-5D53DB06EC85}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D73-4FB6-A046-5F8884DA1346}"/>
                </c:ext>
                <c:ext xmlns:c15="http://schemas.microsoft.com/office/drawing/2012/chart" uri="{CE6537A1-D6FC-4f65-9D91-7224C49458BB}">
                  <c15:dlblFieldTable>
                    <c15:dlblFTEntry>
                      <c15:txfldGUID>{5D52B11B-7F3B-4AE7-8DB3-BF15C9E39A99}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D73-4FB6-A046-5F8884DA1346}"/>
                </c:ext>
                <c:ext xmlns:c15="http://schemas.microsoft.com/office/drawing/2012/chart" uri="{CE6537A1-D6FC-4f65-9D91-7224C49458BB}">
                  <c15:dlblFieldTable>
                    <c15:dlblFTEntry>
                      <c15:txfldGUID>{C9D19C2E-D1FF-4792-A242-7B194191FA67}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CD73-4FB6-A046-5F8884DA1346}"/>
            </c:ext>
          </c:extLst>
        </c:ser>
        <c:dLbls>
          <c:showLegendKey val="0"/>
          <c:showVal val="0"/>
          <c:showCatName val="0"/>
          <c:showSerName val="0"/>
          <c:showPercent val="0"/>
          <c:showBubbleSize val="0"/>
        </c:dLbls>
        <c:axId val="244797296"/>
        <c:axId val="244797688"/>
      </c:scatterChart>
      <c:valAx>
        <c:axId val="244797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797688"/>
        <c:crosses val="autoZero"/>
        <c:crossBetween val="midCat"/>
      </c:valAx>
      <c:valAx>
        <c:axId val="244797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797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897-484C-8EE6-9322247E1ADB}"/>
                </c:ext>
                <c:ext xmlns:c15="http://schemas.microsoft.com/office/drawing/2012/chart" uri="{CE6537A1-D6FC-4f65-9D91-7224C49458BB}">
                  <c15:dlblFieldTable>
                    <c15:dlblFTEntry>
                      <c15:txfldGUID>{83893649-168E-4BB6-AF73-F14E8831447D}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897-484C-8EE6-9322247E1ADB}"/>
                </c:ext>
                <c:ext xmlns:c15="http://schemas.microsoft.com/office/drawing/2012/chart" uri="{CE6537A1-D6FC-4f65-9D91-7224C49458BB}">
                  <c15:dlblFieldTable>
                    <c15:dlblFTEntry>
                      <c15:txfldGUID>{6FF45865-43B3-4882-B3BB-5AD363738B12}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897-484C-8EE6-9322247E1ADB}"/>
                </c:ext>
                <c:ext xmlns:c15="http://schemas.microsoft.com/office/drawing/2012/chart" uri="{CE6537A1-D6FC-4f65-9D91-7224C49458BB}">
                  <c15:dlblFieldTable>
                    <c15:dlblFTEntry>
                      <c15:txfldGUID>{46DC5E4B-7F65-4145-93A2-4D1DB02D1D15}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897-484C-8EE6-9322247E1ADB}"/>
                </c:ext>
                <c:ext xmlns:c15="http://schemas.microsoft.com/office/drawing/2012/chart" uri="{CE6537A1-D6FC-4f65-9D91-7224C49458BB}">
                  <c15:dlblFieldTable>
                    <c15:dlblFTEntry>
                      <c15:txfldGUID>{FDF43F1A-2937-4C93-B239-C4DF4E2857A6}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897-484C-8EE6-9322247E1ADB}"/>
                </c:ext>
                <c:ext xmlns:c15="http://schemas.microsoft.com/office/drawing/2012/chart" uri="{CE6537A1-D6FC-4f65-9D91-7224C49458BB}">
                  <c15:dlblFieldTable>
                    <c15:dlblFTEntry>
                      <c15:txfldGUID>{8C0C6C97-3B67-4ED5-A195-935CA9E45DE3}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6.6</c:v>
                </c:pt>
                <c:pt idx="2">
                  <c:v>5.6</c:v>
                </c:pt>
                <c:pt idx="3">
                  <c:v>4.7</c:v>
                </c:pt>
                <c:pt idx="4">
                  <c:v>4.4000000000000004</c:v>
                </c:pt>
              </c:numCache>
            </c:numRef>
          </c:xVal>
          <c:yVal>
            <c:numRef>
              <c:f>公会計指標分析・財政指標組合せ分析表!$K$73:$O$73</c:f>
              <c:numCache>
                <c:formatCode>#,##0.0;"▲ "#,##0.0</c:formatCode>
                <c:ptCount val="5"/>
                <c:pt idx="0">
                  <c:v>17.7</c:v>
                </c:pt>
                <c:pt idx="1">
                  <c:v>9.6999999999999993</c:v>
                </c:pt>
                <c:pt idx="2">
                  <c:v>4.5</c:v>
                </c:pt>
                <c:pt idx="3">
                  <c:v>2.9</c:v>
                </c:pt>
                <c:pt idx="4">
                  <c:v>7.5</c:v>
                </c:pt>
              </c:numCache>
            </c:numRef>
          </c:yVal>
          <c:smooth val="0"/>
          <c:extLst xmlns:c16r2="http://schemas.microsoft.com/office/drawing/2015/06/chart">
            <c:ext xmlns:c16="http://schemas.microsoft.com/office/drawing/2014/chart" uri="{C3380CC4-5D6E-409C-BE32-E72D297353CC}">
              <c16:uniqueId val="{00000005-5897-484C-8EE6-9322247E1AD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897-484C-8EE6-9322247E1ADB}"/>
                </c:ext>
                <c:ext xmlns:c15="http://schemas.microsoft.com/office/drawing/2012/chart" uri="{CE6537A1-D6FC-4f65-9D91-7224C49458BB}">
                  <c15:dlblFieldTable>
                    <c15:dlblFTEntry>
                      <c15:txfldGUID>{0ADE2B84-EE26-40E7-8873-8A77D955D69E}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897-484C-8EE6-9322247E1ADB}"/>
                </c:ext>
                <c:ext xmlns:c15="http://schemas.microsoft.com/office/drawing/2012/chart" uri="{CE6537A1-D6FC-4f65-9D91-7224C49458BB}">
                  <c15:dlblFieldTable>
                    <c15:dlblFTEntry>
                      <c15:txfldGUID>{FF6410E6-3D97-47C2-B54A-3070A885BE7E}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897-484C-8EE6-9322247E1ADB}"/>
                </c:ext>
                <c:ext xmlns:c15="http://schemas.microsoft.com/office/drawing/2012/chart" uri="{CE6537A1-D6FC-4f65-9D91-7224C49458BB}">
                  <c15:dlblFieldTable>
                    <c15:dlblFTEntry>
                      <c15:txfldGUID>{CB2A80DD-2854-4CCC-9C25-7C01FBA30A3E}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897-484C-8EE6-9322247E1ADB}"/>
                </c:ext>
                <c:ext xmlns:c15="http://schemas.microsoft.com/office/drawing/2012/chart" uri="{CE6537A1-D6FC-4f65-9D91-7224C49458BB}">
                  <c15:dlblFieldTable>
                    <c15:dlblFTEntry>
                      <c15:txfldGUID>{4DA82C47-38FC-40BC-9E30-1F69F42EE83F}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97-484C-8EE6-9322247E1ADB}"/>
                </c:ext>
                <c:ext xmlns:c15="http://schemas.microsoft.com/office/drawing/2012/chart" uri="{CE6537A1-D6FC-4f65-9D91-7224C49458BB}">
                  <c15:dlblFieldTable>
                    <c15:dlblFTEntry>
                      <c15:txfldGUID>{61BA8177-1D67-41C5-AF29-A4B9BCDE56F4}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5897-484C-8EE6-9322247E1ADB}"/>
            </c:ext>
          </c:extLst>
        </c:ser>
        <c:dLbls>
          <c:showLegendKey val="0"/>
          <c:showVal val="0"/>
          <c:showCatName val="0"/>
          <c:showSerName val="0"/>
          <c:showPercent val="0"/>
          <c:showBubbleSize val="0"/>
        </c:dLbls>
        <c:axId val="244798472"/>
        <c:axId val="244798864"/>
      </c:scatterChart>
      <c:valAx>
        <c:axId val="244798472"/>
        <c:scaling>
          <c:orientation val="minMax"/>
          <c:max val="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798864"/>
        <c:crosses val="autoZero"/>
        <c:crossBetween val="midCat"/>
      </c:valAx>
      <c:valAx>
        <c:axId val="244798864"/>
        <c:scaling>
          <c:orientation val="minMax"/>
          <c:max val="7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79847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522,262
513,835
416.85
201,279,125
197,604,136
1,240,955
101,989,411
116,067,978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財政力指数は，単年度及び３ヵ年平均ともに前年度より上昇した。こ</a:t>
          </a:r>
          <a:r>
            <a:rPr kumimoji="1" lang="ja-JP" altLang="en-US" sz="1100">
              <a:solidFill>
                <a:schemeClr val="tx1"/>
              </a:solidFill>
              <a:effectLst/>
              <a:latin typeface="+mn-lt"/>
              <a:ea typeface="+mn-ea"/>
              <a:cs typeface="+mn-cs"/>
            </a:rPr>
            <a:t>の要因としては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市民税や固定資産税などの収入増加により基準財政収入額が増額となったことがあげられる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自主財源の積極的な確保や，資産管理の適正化など，中長期を見据えた「行財政改革」の徹底を図るとともに，常にコスト意識を持って効果的・効率的な事業の執行に努める。</a:t>
          </a:r>
          <a:endParaRPr lang="ja-JP" altLang="ja-JP" sz="14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40</xdr:row>
      <xdr:rowOff>23585</xdr:rowOff>
    </xdr:to>
    <xdr:cxnSp macro="">
      <xdr:nvCxnSpPr>
        <xdr:cNvPr id="70" name="直線コネクタ 69"/>
        <xdr:cNvCxnSpPr/>
      </xdr:nvCxnSpPr>
      <xdr:spPr>
        <a:xfrm flipV="1">
          <a:off x="4114800" y="68471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40822</xdr:rowOff>
    </xdr:to>
    <xdr:cxnSp macro="">
      <xdr:nvCxnSpPr>
        <xdr:cNvPr id="73" name="直線コネクタ 72"/>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58057</xdr:rowOff>
    </xdr:to>
    <xdr:cxnSp macro="">
      <xdr:nvCxnSpPr>
        <xdr:cNvPr id="76" name="直線コネクタ 75"/>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58057</xdr:rowOff>
    </xdr:to>
    <xdr:cxnSp macro="">
      <xdr:nvCxnSpPr>
        <xdr:cNvPr id="79" name="直線コネクタ 78"/>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9" name="円/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1" name="円/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161472</xdr:rowOff>
    </xdr:from>
    <xdr:to>
      <xdr:col>4</xdr:col>
      <xdr:colOff>533400</xdr:colOff>
      <xdr:row>40</xdr:row>
      <xdr:rowOff>91622</xdr:rowOff>
    </xdr:to>
    <xdr:sp macro="" textlink="">
      <xdr:nvSpPr>
        <xdr:cNvPr id="93" name="円/楕円 92"/>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101799</xdr:rowOff>
    </xdr:from>
    <xdr:ext cx="762000" cy="259045"/>
    <xdr:sp macro="" textlink="">
      <xdr:nvSpPr>
        <xdr:cNvPr id="94" name="テキスト ボックス 93"/>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7" name="円/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経常収支比率は，</a:t>
          </a:r>
          <a:r>
            <a:rPr kumimoji="1" lang="en-US" altLang="ja-JP" sz="1100">
              <a:solidFill>
                <a:schemeClr val="tx1"/>
              </a:solidFill>
              <a:effectLst/>
              <a:latin typeface="+mn-lt"/>
              <a:ea typeface="+mn-ea"/>
              <a:cs typeface="+mn-cs"/>
            </a:rPr>
            <a:t>H2</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年度から</a:t>
          </a:r>
          <a:r>
            <a:rPr kumimoji="1" lang="en-US" altLang="ja-JP" sz="1100">
              <a:solidFill>
                <a:schemeClr val="tx1"/>
              </a:solidFill>
              <a:effectLst/>
              <a:latin typeface="+mn-lt"/>
              <a:ea typeface="+mn-ea"/>
              <a:cs typeface="+mn-cs"/>
            </a:rPr>
            <a:t>2.0</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上昇した。これは，</a:t>
          </a:r>
          <a:r>
            <a:rPr kumimoji="1" lang="ja-JP" altLang="en-US" sz="1100">
              <a:solidFill>
                <a:schemeClr val="tx1"/>
              </a:solidFill>
              <a:effectLst/>
              <a:latin typeface="+mn-lt"/>
              <a:ea typeface="+mn-ea"/>
              <a:cs typeface="+mn-cs"/>
            </a:rPr>
            <a:t>歳入において地方消費税交付金の減に伴い，経常一般財源が減少し，歳入において扶助費の増に伴い経常的経費充当一般財源が増加したことがあげられる。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，自主財源の積極的な確保に努めるとともに，生活保護費等における就労支援の取組などにより経常経費を抑制し，財政構造の弾力性の向上に努めることにより，本市の中期財政計画上の目標である</a:t>
          </a:r>
          <a:r>
            <a:rPr kumimoji="1" lang="en-US" altLang="ja-JP" sz="1100">
              <a:solidFill>
                <a:schemeClr val="tx1"/>
              </a:solidFill>
              <a:effectLst/>
              <a:latin typeface="+mn-lt"/>
              <a:ea typeface="+mn-ea"/>
              <a:cs typeface="+mn-cs"/>
            </a:rPr>
            <a:t>80</a:t>
          </a:r>
          <a:r>
            <a:rPr kumimoji="1" lang="ja-JP" altLang="ja-JP" sz="1100">
              <a:solidFill>
                <a:schemeClr val="tx1"/>
              </a:solidFill>
              <a:effectLst/>
              <a:latin typeface="+mn-lt"/>
              <a:ea typeface="+mn-ea"/>
              <a:cs typeface="+mn-cs"/>
            </a:rPr>
            <a:t>％台への向上を図る。</a:t>
          </a:r>
          <a:endParaRPr lang="ja-JP" altLang="ja-JP" sz="14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89112</xdr:rowOff>
    </xdr:from>
    <xdr:to>
      <xdr:col>7</xdr:col>
      <xdr:colOff>152400</xdr:colOff>
      <xdr:row>65</xdr:row>
      <xdr:rowOff>169545</xdr:rowOff>
    </xdr:to>
    <xdr:cxnSp macro="">
      <xdr:nvCxnSpPr>
        <xdr:cNvPr id="133" name="直線コネクタ 132"/>
        <xdr:cNvCxnSpPr/>
      </xdr:nvCxnSpPr>
      <xdr:spPr>
        <a:xfrm>
          <a:off x="4114800" y="112333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69004</xdr:rowOff>
    </xdr:from>
    <xdr:to>
      <xdr:col>6</xdr:col>
      <xdr:colOff>0</xdr:colOff>
      <xdr:row>65</xdr:row>
      <xdr:rowOff>89112</xdr:rowOff>
    </xdr:to>
    <xdr:cxnSp macro="">
      <xdr:nvCxnSpPr>
        <xdr:cNvPr id="136" name="直線コネクタ 135"/>
        <xdr:cNvCxnSpPr/>
      </xdr:nvCxnSpPr>
      <xdr:spPr>
        <a:xfrm>
          <a:off x="3225800" y="112132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69004</xdr:rowOff>
    </xdr:from>
    <xdr:to>
      <xdr:col>4</xdr:col>
      <xdr:colOff>482600</xdr:colOff>
      <xdr:row>65</xdr:row>
      <xdr:rowOff>85090</xdr:rowOff>
    </xdr:to>
    <xdr:cxnSp macro="">
      <xdr:nvCxnSpPr>
        <xdr:cNvPr id="139" name="直線コネクタ 138"/>
        <xdr:cNvCxnSpPr/>
      </xdr:nvCxnSpPr>
      <xdr:spPr>
        <a:xfrm flipV="1">
          <a:off x="2336800" y="1121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6138</xdr:rowOff>
    </xdr:to>
    <xdr:cxnSp macro="">
      <xdr:nvCxnSpPr>
        <xdr:cNvPr id="142" name="直線コネクタ 141"/>
        <xdr:cNvCxnSpPr/>
      </xdr:nvCxnSpPr>
      <xdr:spPr>
        <a:xfrm flipV="1">
          <a:off x="1447800" y="1122934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118745</xdr:rowOff>
    </xdr:from>
    <xdr:to>
      <xdr:col>7</xdr:col>
      <xdr:colOff>203200</xdr:colOff>
      <xdr:row>66</xdr:row>
      <xdr:rowOff>48895</xdr:rowOff>
    </xdr:to>
    <xdr:sp macro="" textlink="">
      <xdr:nvSpPr>
        <xdr:cNvPr id="152" name="円/楕円 151"/>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90822</xdr:rowOff>
    </xdr:from>
    <xdr:ext cx="762000" cy="259045"/>
    <xdr:sp macro="" textlink="">
      <xdr:nvSpPr>
        <xdr:cNvPr id="153" name="財政構造の弾力性該当値テキスト"/>
        <xdr:cNvSpPr txBox="1"/>
      </xdr:nvSpPr>
      <xdr:spPr>
        <a:xfrm>
          <a:off x="5041900" y="1123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38312</xdr:rowOff>
    </xdr:from>
    <xdr:to>
      <xdr:col>6</xdr:col>
      <xdr:colOff>50800</xdr:colOff>
      <xdr:row>65</xdr:row>
      <xdr:rowOff>139912</xdr:rowOff>
    </xdr:to>
    <xdr:sp macro="" textlink="">
      <xdr:nvSpPr>
        <xdr:cNvPr id="154" name="円/楕円 153"/>
        <xdr:cNvSpPr/>
      </xdr:nvSpPr>
      <xdr:spPr>
        <a:xfrm>
          <a:off x="4064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124689</xdr:rowOff>
    </xdr:from>
    <xdr:ext cx="736600" cy="259045"/>
    <xdr:sp macro="" textlink="">
      <xdr:nvSpPr>
        <xdr:cNvPr id="155" name="テキスト ボックス 154"/>
        <xdr:cNvSpPr txBox="1"/>
      </xdr:nvSpPr>
      <xdr:spPr>
        <a:xfrm>
          <a:off x="3733800" y="1126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6" name="円/楕円 155"/>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57" name="テキスト ボックス 156"/>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8" name="円/楕円 157"/>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9" name="テキスト ボックス 158"/>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126788</xdr:rowOff>
    </xdr:from>
    <xdr:to>
      <xdr:col>2</xdr:col>
      <xdr:colOff>127000</xdr:colOff>
      <xdr:row>66</xdr:row>
      <xdr:rowOff>56938</xdr:rowOff>
    </xdr:to>
    <xdr:sp macro="" textlink="">
      <xdr:nvSpPr>
        <xdr:cNvPr id="160" name="円/楕円 159"/>
        <xdr:cNvSpPr/>
      </xdr:nvSpPr>
      <xdr:spPr>
        <a:xfrm>
          <a:off x="1397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41715</xdr:rowOff>
    </xdr:from>
    <xdr:ext cx="762000" cy="259045"/>
    <xdr:sp macro="" textlink="">
      <xdr:nvSpPr>
        <xdr:cNvPr id="161" name="テキスト ボックス 160"/>
        <xdr:cNvSpPr txBox="1"/>
      </xdr:nvSpPr>
      <xdr:spPr>
        <a:xfrm>
          <a:off x="1066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人件費は職員数の減少などに伴い前年度より減少し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物件費は固定資産税評価替準備費</a:t>
          </a:r>
          <a:r>
            <a:rPr kumimoji="1" lang="ja-JP" altLang="ja-JP" sz="1100">
              <a:solidFill>
                <a:schemeClr val="tx1"/>
              </a:solidFill>
              <a:effectLst/>
              <a:latin typeface="+mn-lt"/>
              <a:ea typeface="+mn-ea"/>
              <a:cs typeface="+mn-cs"/>
            </a:rPr>
            <a:t>などに</a:t>
          </a:r>
          <a:r>
            <a:rPr kumimoji="1" lang="ja-JP" altLang="en-US"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前年度より増加した。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引き続き，定員の適正化などにより人件費を抑制するとともに，内部努力の徹底等による経費の抑制を図り，事業の効率化を図っていく。</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98737</xdr:rowOff>
    </xdr:from>
    <xdr:to>
      <xdr:col>7</xdr:col>
      <xdr:colOff>152400</xdr:colOff>
      <xdr:row>81</xdr:row>
      <xdr:rowOff>109768</xdr:rowOff>
    </xdr:to>
    <xdr:cxnSp macro="">
      <xdr:nvCxnSpPr>
        <xdr:cNvPr id="196" name="直線コネクタ 195"/>
        <xdr:cNvCxnSpPr/>
      </xdr:nvCxnSpPr>
      <xdr:spPr>
        <a:xfrm flipV="1">
          <a:off x="4114800" y="13986187"/>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106552</xdr:rowOff>
    </xdr:from>
    <xdr:to>
      <xdr:col>6</xdr:col>
      <xdr:colOff>0</xdr:colOff>
      <xdr:row>81</xdr:row>
      <xdr:rowOff>109768</xdr:rowOff>
    </xdr:to>
    <xdr:cxnSp macro="">
      <xdr:nvCxnSpPr>
        <xdr:cNvPr id="199" name="直線コネクタ 198"/>
        <xdr:cNvCxnSpPr/>
      </xdr:nvCxnSpPr>
      <xdr:spPr>
        <a:xfrm>
          <a:off x="3225800" y="13994002"/>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59914</xdr:rowOff>
    </xdr:from>
    <xdr:to>
      <xdr:col>4</xdr:col>
      <xdr:colOff>482600</xdr:colOff>
      <xdr:row>81</xdr:row>
      <xdr:rowOff>106552</xdr:rowOff>
    </xdr:to>
    <xdr:cxnSp macro="">
      <xdr:nvCxnSpPr>
        <xdr:cNvPr id="202" name="直線コネクタ 201"/>
        <xdr:cNvCxnSpPr/>
      </xdr:nvCxnSpPr>
      <xdr:spPr>
        <a:xfrm>
          <a:off x="2336800" y="13947364"/>
          <a:ext cx="889000" cy="4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59914</xdr:rowOff>
    </xdr:from>
    <xdr:to>
      <xdr:col>3</xdr:col>
      <xdr:colOff>279400</xdr:colOff>
      <xdr:row>81</xdr:row>
      <xdr:rowOff>103267</xdr:rowOff>
    </xdr:to>
    <xdr:cxnSp macro="">
      <xdr:nvCxnSpPr>
        <xdr:cNvPr id="205" name="直線コネクタ 204"/>
        <xdr:cNvCxnSpPr/>
      </xdr:nvCxnSpPr>
      <xdr:spPr>
        <a:xfrm flipV="1">
          <a:off x="1447800" y="13947364"/>
          <a:ext cx="889000" cy="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47937</xdr:rowOff>
    </xdr:from>
    <xdr:to>
      <xdr:col>7</xdr:col>
      <xdr:colOff>203200</xdr:colOff>
      <xdr:row>81</xdr:row>
      <xdr:rowOff>149537</xdr:rowOff>
    </xdr:to>
    <xdr:sp macro="" textlink="">
      <xdr:nvSpPr>
        <xdr:cNvPr id="215" name="円/楕円 214"/>
        <xdr:cNvSpPr/>
      </xdr:nvSpPr>
      <xdr:spPr>
        <a:xfrm>
          <a:off x="4902200" y="139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64464</xdr:rowOff>
    </xdr:from>
    <xdr:ext cx="762000" cy="259045"/>
    <xdr:sp macro="" textlink="">
      <xdr:nvSpPr>
        <xdr:cNvPr id="216" name="人件費・物件費等の状況該当値テキスト"/>
        <xdr:cNvSpPr txBox="1"/>
      </xdr:nvSpPr>
      <xdr:spPr>
        <a:xfrm>
          <a:off x="5041900" y="137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58968</xdr:rowOff>
    </xdr:from>
    <xdr:to>
      <xdr:col>6</xdr:col>
      <xdr:colOff>50800</xdr:colOff>
      <xdr:row>81</xdr:row>
      <xdr:rowOff>160568</xdr:rowOff>
    </xdr:to>
    <xdr:sp macro="" textlink="">
      <xdr:nvSpPr>
        <xdr:cNvPr id="217" name="円/楕円 216"/>
        <xdr:cNvSpPr/>
      </xdr:nvSpPr>
      <xdr:spPr>
        <a:xfrm>
          <a:off x="4064000" y="139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170745</xdr:rowOff>
    </xdr:from>
    <xdr:ext cx="736600" cy="259045"/>
    <xdr:sp macro="" textlink="">
      <xdr:nvSpPr>
        <xdr:cNvPr id="218" name="テキスト ボックス 217"/>
        <xdr:cNvSpPr txBox="1"/>
      </xdr:nvSpPr>
      <xdr:spPr>
        <a:xfrm>
          <a:off x="3733800" y="1371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55752</xdr:rowOff>
    </xdr:from>
    <xdr:to>
      <xdr:col>4</xdr:col>
      <xdr:colOff>533400</xdr:colOff>
      <xdr:row>81</xdr:row>
      <xdr:rowOff>157352</xdr:rowOff>
    </xdr:to>
    <xdr:sp macro="" textlink="">
      <xdr:nvSpPr>
        <xdr:cNvPr id="219" name="円/楕円 218"/>
        <xdr:cNvSpPr/>
      </xdr:nvSpPr>
      <xdr:spPr>
        <a:xfrm>
          <a:off x="3175000" y="139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167529</xdr:rowOff>
    </xdr:from>
    <xdr:ext cx="762000" cy="259045"/>
    <xdr:sp macro="" textlink="">
      <xdr:nvSpPr>
        <xdr:cNvPr id="220" name="テキスト ボックス 219"/>
        <xdr:cNvSpPr txBox="1"/>
      </xdr:nvSpPr>
      <xdr:spPr>
        <a:xfrm>
          <a:off x="2844800" y="137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104,422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9114</xdr:rowOff>
    </xdr:from>
    <xdr:to>
      <xdr:col>3</xdr:col>
      <xdr:colOff>330200</xdr:colOff>
      <xdr:row>81</xdr:row>
      <xdr:rowOff>110714</xdr:rowOff>
    </xdr:to>
    <xdr:sp macro="" textlink="">
      <xdr:nvSpPr>
        <xdr:cNvPr id="221" name="円/楕円 220"/>
        <xdr:cNvSpPr/>
      </xdr:nvSpPr>
      <xdr:spPr>
        <a:xfrm>
          <a:off x="2286000" y="138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120891</xdr:rowOff>
    </xdr:from>
    <xdr:ext cx="762000" cy="259045"/>
    <xdr:sp macro="" textlink="">
      <xdr:nvSpPr>
        <xdr:cNvPr id="222" name="テキスト ボックス 221"/>
        <xdr:cNvSpPr txBox="1"/>
      </xdr:nvSpPr>
      <xdr:spPr>
        <a:xfrm>
          <a:off x="1955800" y="1366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52467</xdr:rowOff>
    </xdr:from>
    <xdr:to>
      <xdr:col>2</xdr:col>
      <xdr:colOff>127000</xdr:colOff>
      <xdr:row>81</xdr:row>
      <xdr:rowOff>154067</xdr:rowOff>
    </xdr:to>
    <xdr:sp macro="" textlink="">
      <xdr:nvSpPr>
        <xdr:cNvPr id="223" name="円/楕円 222"/>
        <xdr:cNvSpPr/>
      </xdr:nvSpPr>
      <xdr:spPr>
        <a:xfrm>
          <a:off x="1397000" y="13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138844</xdr:rowOff>
    </xdr:from>
    <xdr:ext cx="762000" cy="259045"/>
    <xdr:sp macro="" textlink="">
      <xdr:nvSpPr>
        <xdr:cNvPr id="224" name="テキスト ボックス 223"/>
        <xdr:cNvSpPr txBox="1"/>
      </xdr:nvSpPr>
      <xdr:spPr>
        <a:xfrm>
          <a:off x="1066800" y="1402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年功的給与上昇の抑制等を目的とした給与構造改革及び地域間・世代間の給与配分の見直し等を柱とした給与制度の総合的見直しの実施など，給与制度の適正化に努めてきた。平成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年は，国家公務員の時限的な給与改定特例法による措置により，指数が大きく上昇したが，平成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年は同措置の終了により指数が低減した。平成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年は，給与制度の総合的見直しなどの実施により，指数が低減したが，平成</a:t>
          </a:r>
          <a:r>
            <a:rPr kumimoji="1" lang="en-US" altLang="ja-JP" sz="1100">
              <a:solidFill>
                <a:schemeClr val="dk1"/>
              </a:solidFill>
              <a:effectLst/>
              <a:latin typeface="+mn-lt"/>
              <a:ea typeface="+mn-ea"/>
              <a:cs typeface="+mn-cs"/>
            </a:rPr>
            <a:t>27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年は，国・本市ともに現給保障者が減少したことにより，給与制度の総合的見直し前の平成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年時の指数（</a:t>
          </a:r>
          <a:r>
            <a:rPr kumimoji="1" lang="en-US" altLang="ja-JP" sz="1100">
              <a:solidFill>
                <a:schemeClr val="dk1"/>
              </a:solidFill>
              <a:effectLst/>
              <a:latin typeface="+mn-lt"/>
              <a:ea typeface="+mn-ea"/>
              <a:cs typeface="+mn-cs"/>
            </a:rPr>
            <a:t>102.3</a:t>
          </a:r>
          <a:r>
            <a:rPr kumimoji="1" lang="ja-JP" altLang="ja-JP" sz="1100">
              <a:solidFill>
                <a:schemeClr val="dk1"/>
              </a:solidFill>
              <a:effectLst/>
              <a:latin typeface="+mn-lt"/>
              <a:ea typeface="+mn-ea"/>
              <a:cs typeface="+mn-cs"/>
            </a:rPr>
            <a:t>）に戻ってきている。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今後とも，国や県並びに他市の制度との均衡を踏まえながら，適正な給与制度の構築に努めていく。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84</xdr:row>
      <xdr:rowOff>164592</xdr:rowOff>
    </xdr:to>
    <xdr:cxnSp macro="">
      <xdr:nvCxnSpPr>
        <xdr:cNvPr id="256" name="直線コネクタ 255"/>
        <xdr:cNvCxnSpPr/>
      </xdr:nvCxnSpPr>
      <xdr:spPr>
        <a:xfrm>
          <a:off x="16179800" y="14527785"/>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68072</xdr:rowOff>
    </xdr:from>
    <xdr:to>
      <xdr:col>23</xdr:col>
      <xdr:colOff>406400</xdr:colOff>
      <xdr:row>84</xdr:row>
      <xdr:rowOff>125985</xdr:rowOff>
    </xdr:to>
    <xdr:cxnSp macro="">
      <xdr:nvCxnSpPr>
        <xdr:cNvPr id="259" name="直線コネクタ 258"/>
        <xdr:cNvCxnSpPr/>
      </xdr:nvCxnSpPr>
      <xdr:spPr>
        <a:xfrm>
          <a:off x="15290800" y="14469872"/>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68072</xdr:rowOff>
    </xdr:from>
    <xdr:to>
      <xdr:col>22</xdr:col>
      <xdr:colOff>203200</xdr:colOff>
      <xdr:row>85</xdr:row>
      <xdr:rowOff>12446</xdr:rowOff>
    </xdr:to>
    <xdr:cxnSp macro="">
      <xdr:nvCxnSpPr>
        <xdr:cNvPr id="262" name="直線コネクタ 261"/>
        <xdr:cNvCxnSpPr/>
      </xdr:nvCxnSpPr>
      <xdr:spPr>
        <a:xfrm flipV="1">
          <a:off x="14401800" y="144698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89</xdr:row>
      <xdr:rowOff>118111</xdr:rowOff>
    </xdr:to>
    <xdr:cxnSp macro="">
      <xdr:nvCxnSpPr>
        <xdr:cNvPr id="265" name="直線コネクタ 264"/>
        <xdr:cNvCxnSpPr/>
      </xdr:nvCxnSpPr>
      <xdr:spPr>
        <a:xfrm flipV="1">
          <a:off x="13512800" y="14585696"/>
          <a:ext cx="889000" cy="7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75" name="円/楕円 274"/>
        <xdr:cNvSpPr/>
      </xdr:nvSpPr>
      <xdr:spPr>
        <a:xfrm>
          <a:off x="169672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85869</xdr:rowOff>
    </xdr:from>
    <xdr:ext cx="762000" cy="259045"/>
    <xdr:sp macro="" textlink="">
      <xdr:nvSpPr>
        <xdr:cNvPr id="276" name="給与水準   （国との比較）該当値テキスト"/>
        <xdr:cNvSpPr txBox="1"/>
      </xdr:nvSpPr>
      <xdr:spPr>
        <a:xfrm>
          <a:off x="17106900" y="1448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77" name="円/楕円 276"/>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78" name="テキスト ボックス 277"/>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17272</xdr:rowOff>
    </xdr:from>
    <xdr:to>
      <xdr:col>22</xdr:col>
      <xdr:colOff>254000</xdr:colOff>
      <xdr:row>84</xdr:row>
      <xdr:rowOff>118872</xdr:rowOff>
    </xdr:to>
    <xdr:sp macro="" textlink="">
      <xdr:nvSpPr>
        <xdr:cNvPr id="279" name="円/楕円 278"/>
        <xdr:cNvSpPr/>
      </xdr:nvSpPr>
      <xdr:spPr>
        <a:xfrm>
          <a:off x="15240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103649</xdr:rowOff>
    </xdr:from>
    <xdr:ext cx="762000" cy="259045"/>
    <xdr:sp macro="" textlink="">
      <xdr:nvSpPr>
        <xdr:cNvPr id="280" name="テキスト ボックス 279"/>
        <xdr:cNvSpPr txBox="1"/>
      </xdr:nvSpPr>
      <xdr:spPr>
        <a:xfrm>
          <a:off x="14909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133096</xdr:rowOff>
    </xdr:from>
    <xdr:to>
      <xdr:col>21</xdr:col>
      <xdr:colOff>50800</xdr:colOff>
      <xdr:row>85</xdr:row>
      <xdr:rowOff>63246</xdr:rowOff>
    </xdr:to>
    <xdr:sp macro="" textlink="">
      <xdr:nvSpPr>
        <xdr:cNvPr id="281" name="円/楕円 280"/>
        <xdr:cNvSpPr/>
      </xdr:nvSpPr>
      <xdr:spPr>
        <a:xfrm>
          <a:off x="14351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48023</xdr:rowOff>
    </xdr:from>
    <xdr:ext cx="762000" cy="259045"/>
    <xdr:sp macro="" textlink="">
      <xdr:nvSpPr>
        <xdr:cNvPr id="282" name="テキスト ボックス 281"/>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3" name="円/楕円 282"/>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4" name="テキスト ボックス 283"/>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月に策定した「組織整備・定員適正化に関する方針」に目標として掲げた平成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年度の職員</a:t>
          </a:r>
          <a:r>
            <a:rPr kumimoji="1" lang="en-US" altLang="ja-JP" sz="1100">
              <a:solidFill>
                <a:schemeClr val="dk1"/>
              </a:solidFill>
              <a:effectLst/>
              <a:latin typeface="+mn-lt"/>
              <a:ea typeface="+mn-ea"/>
              <a:cs typeface="+mn-cs"/>
            </a:rPr>
            <a:t>3,250</a:t>
          </a:r>
          <a:r>
            <a:rPr kumimoji="1" lang="ja-JP" altLang="ja-JP" sz="1100">
              <a:solidFill>
                <a:schemeClr val="dk1"/>
              </a:solidFill>
              <a:effectLst/>
              <a:latin typeface="+mn-lt"/>
              <a:ea typeface="+mn-ea"/>
              <a:cs typeface="+mn-cs"/>
            </a:rPr>
            <a:t>人体制に向け，定員の適正化に取り組んでいる。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人に比べ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人少ない</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人となっており，順調に定員の適正化が図られている。</a:t>
          </a:r>
          <a:endParaRPr lang="ja-JP" altLang="ja-JP" sz="1400">
            <a:effectLst/>
          </a:endParaRPr>
        </a:p>
        <a:p>
          <a:r>
            <a:rPr kumimoji="1" lang="ja-JP" altLang="ja-JP" sz="1100">
              <a:solidFill>
                <a:schemeClr val="dk1"/>
              </a:solidFill>
              <a:effectLst/>
              <a:latin typeface="+mn-lt"/>
              <a:ea typeface="+mn-ea"/>
              <a:cs typeface="+mn-cs"/>
            </a:rPr>
            <a:t>　今後も，外部委託等の推進，事務・事業の見直しの推進，職員配置の重点化・適正化，再任用職員の積極的な活用などに取り組み，定員の適正化を進めていく。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124460</xdr:rowOff>
    </xdr:from>
    <xdr:to>
      <xdr:col>24</xdr:col>
      <xdr:colOff>558800</xdr:colOff>
      <xdr:row>59</xdr:row>
      <xdr:rowOff>128481</xdr:rowOff>
    </xdr:to>
    <xdr:cxnSp macro="">
      <xdr:nvCxnSpPr>
        <xdr:cNvPr id="319" name="直線コネクタ 318"/>
        <xdr:cNvCxnSpPr/>
      </xdr:nvCxnSpPr>
      <xdr:spPr>
        <a:xfrm flipV="1">
          <a:off x="16179800" y="1024001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0"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128481</xdr:rowOff>
    </xdr:from>
    <xdr:to>
      <xdr:col>23</xdr:col>
      <xdr:colOff>406400</xdr:colOff>
      <xdr:row>59</xdr:row>
      <xdr:rowOff>148590</xdr:rowOff>
    </xdr:to>
    <xdr:cxnSp macro="">
      <xdr:nvCxnSpPr>
        <xdr:cNvPr id="322" name="直線コネクタ 321"/>
        <xdr:cNvCxnSpPr/>
      </xdr:nvCxnSpPr>
      <xdr:spPr>
        <a:xfrm flipV="1">
          <a:off x="15290800" y="102440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4" name="テキスト ボックス 323"/>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148590</xdr:rowOff>
    </xdr:from>
    <xdr:to>
      <xdr:col>22</xdr:col>
      <xdr:colOff>203200</xdr:colOff>
      <xdr:row>60</xdr:row>
      <xdr:rowOff>1270</xdr:rowOff>
    </xdr:to>
    <xdr:cxnSp macro="">
      <xdr:nvCxnSpPr>
        <xdr:cNvPr id="325" name="直線コネクタ 324"/>
        <xdr:cNvCxnSpPr/>
      </xdr:nvCxnSpPr>
      <xdr:spPr>
        <a:xfrm flipV="1">
          <a:off x="14401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27" name="テキスト ボックス 326"/>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1270</xdr:rowOff>
    </xdr:from>
    <xdr:to>
      <xdr:col>21</xdr:col>
      <xdr:colOff>0</xdr:colOff>
      <xdr:row>60</xdr:row>
      <xdr:rowOff>25400</xdr:rowOff>
    </xdr:to>
    <xdr:cxnSp macro="">
      <xdr:nvCxnSpPr>
        <xdr:cNvPr id="328" name="直線コネクタ 327"/>
        <xdr:cNvCxnSpPr/>
      </xdr:nvCxnSpPr>
      <xdr:spPr>
        <a:xfrm flipV="1">
          <a:off x="13512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2" name="テキスト ボックス 33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38" name="円/楕円 337"/>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39"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77681</xdr:rowOff>
    </xdr:from>
    <xdr:to>
      <xdr:col>23</xdr:col>
      <xdr:colOff>457200</xdr:colOff>
      <xdr:row>60</xdr:row>
      <xdr:rowOff>7831</xdr:rowOff>
    </xdr:to>
    <xdr:sp macro="" textlink="">
      <xdr:nvSpPr>
        <xdr:cNvPr id="340" name="円/楕円 339"/>
        <xdr:cNvSpPr/>
      </xdr:nvSpPr>
      <xdr:spPr>
        <a:xfrm>
          <a:off x="16129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18008</xdr:rowOff>
    </xdr:from>
    <xdr:ext cx="736600" cy="259045"/>
    <xdr:sp macro="" textlink="">
      <xdr:nvSpPr>
        <xdr:cNvPr id="341" name="テキスト ボックス 340"/>
        <xdr:cNvSpPr txBox="1"/>
      </xdr:nvSpPr>
      <xdr:spPr>
        <a:xfrm>
          <a:off x="15798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97790</xdr:rowOff>
    </xdr:from>
    <xdr:to>
      <xdr:col>22</xdr:col>
      <xdr:colOff>254000</xdr:colOff>
      <xdr:row>60</xdr:row>
      <xdr:rowOff>27940</xdr:rowOff>
    </xdr:to>
    <xdr:sp macro="" textlink="">
      <xdr:nvSpPr>
        <xdr:cNvPr id="342" name="円/楕円 341"/>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38117</xdr:rowOff>
    </xdr:from>
    <xdr:ext cx="762000" cy="259045"/>
    <xdr:sp macro="" textlink="">
      <xdr:nvSpPr>
        <xdr:cNvPr id="343" name="テキスト ボックス 342"/>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121920</xdr:rowOff>
    </xdr:from>
    <xdr:to>
      <xdr:col>21</xdr:col>
      <xdr:colOff>50800</xdr:colOff>
      <xdr:row>60</xdr:row>
      <xdr:rowOff>52070</xdr:rowOff>
    </xdr:to>
    <xdr:sp macro="" textlink="">
      <xdr:nvSpPr>
        <xdr:cNvPr id="344" name="円/楕円 343"/>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62247</xdr:rowOff>
    </xdr:from>
    <xdr:ext cx="762000" cy="259045"/>
    <xdr:sp macro="" textlink="">
      <xdr:nvSpPr>
        <xdr:cNvPr id="345" name="テキスト ボックス 344"/>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46" name="円/楕円 345"/>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47" name="テキスト ボックス 346"/>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実質公債費比率は，過去の大型建設事業に係る市債償還の完了により，元利償還金が減少したことなどから，前年度と比較して</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ポイント減少した。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，公債費が将来の財政運営の大きな負担とならないよう</a:t>
          </a:r>
          <a:r>
            <a:rPr kumimoji="1" lang="ja-JP" altLang="en-US" sz="1100">
              <a:solidFill>
                <a:schemeClr val="tx1"/>
              </a:solidFill>
              <a:effectLst/>
              <a:latin typeface="+mn-lt"/>
              <a:ea typeface="+mn-ea"/>
              <a:cs typeface="+mn-cs"/>
            </a:rPr>
            <a:t>計画的に</a:t>
          </a:r>
          <a:r>
            <a:rPr kumimoji="1" lang="ja-JP" altLang="ja-JP" sz="1100">
              <a:solidFill>
                <a:schemeClr val="tx1"/>
              </a:solidFill>
              <a:effectLst/>
              <a:latin typeface="+mn-lt"/>
              <a:ea typeface="+mn-ea"/>
              <a:cs typeface="+mn-cs"/>
            </a:rPr>
            <a:t>市債の活用をすることで，残高の抑制に努めていく。</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170688</xdr:rowOff>
    </xdr:from>
    <xdr:to>
      <xdr:col>24</xdr:col>
      <xdr:colOff>558800</xdr:colOff>
      <xdr:row>39</xdr:row>
      <xdr:rowOff>28194</xdr:rowOff>
    </xdr:to>
    <xdr:cxnSp macro="">
      <xdr:nvCxnSpPr>
        <xdr:cNvPr id="379" name="直線コネクタ 378"/>
        <xdr:cNvCxnSpPr/>
      </xdr:nvCxnSpPr>
      <xdr:spPr>
        <a:xfrm flipV="1">
          <a:off x="16179800" y="66857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28194</xdr:rowOff>
    </xdr:from>
    <xdr:to>
      <xdr:col>23</xdr:col>
      <xdr:colOff>406400</xdr:colOff>
      <xdr:row>39</xdr:row>
      <xdr:rowOff>115062</xdr:rowOff>
    </xdr:to>
    <xdr:cxnSp macro="">
      <xdr:nvCxnSpPr>
        <xdr:cNvPr id="382" name="直線コネクタ 381"/>
        <xdr:cNvCxnSpPr/>
      </xdr:nvCxnSpPr>
      <xdr:spPr>
        <a:xfrm flipV="1">
          <a:off x="15290800" y="6714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115062</xdr:rowOff>
    </xdr:from>
    <xdr:to>
      <xdr:col>22</xdr:col>
      <xdr:colOff>203200</xdr:colOff>
      <xdr:row>40</xdr:row>
      <xdr:rowOff>40132</xdr:rowOff>
    </xdr:to>
    <xdr:cxnSp macro="">
      <xdr:nvCxnSpPr>
        <xdr:cNvPr id="385" name="直線コネクタ 384"/>
        <xdr:cNvCxnSpPr/>
      </xdr:nvCxnSpPr>
      <xdr:spPr>
        <a:xfrm flipV="1">
          <a:off x="14401800" y="68016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40132</xdr:rowOff>
    </xdr:from>
    <xdr:to>
      <xdr:col>21</xdr:col>
      <xdr:colOff>0</xdr:colOff>
      <xdr:row>40</xdr:row>
      <xdr:rowOff>127000</xdr:rowOff>
    </xdr:to>
    <xdr:cxnSp macro="">
      <xdr:nvCxnSpPr>
        <xdr:cNvPr id="388" name="直線コネクタ 387"/>
        <xdr:cNvCxnSpPr/>
      </xdr:nvCxnSpPr>
      <xdr:spPr>
        <a:xfrm flipV="1">
          <a:off x="13512800" y="6898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119888</xdr:rowOff>
    </xdr:from>
    <xdr:to>
      <xdr:col>24</xdr:col>
      <xdr:colOff>609600</xdr:colOff>
      <xdr:row>39</xdr:row>
      <xdr:rowOff>50038</xdr:rowOff>
    </xdr:to>
    <xdr:sp macro="" textlink="">
      <xdr:nvSpPr>
        <xdr:cNvPr id="398" name="円/楕円 397"/>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136415</xdr:rowOff>
    </xdr:from>
    <xdr:ext cx="762000" cy="259045"/>
    <xdr:sp macro="" textlink="">
      <xdr:nvSpPr>
        <xdr:cNvPr id="399"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148844</xdr:rowOff>
    </xdr:from>
    <xdr:to>
      <xdr:col>23</xdr:col>
      <xdr:colOff>457200</xdr:colOff>
      <xdr:row>39</xdr:row>
      <xdr:rowOff>78994</xdr:rowOff>
    </xdr:to>
    <xdr:sp macro="" textlink="">
      <xdr:nvSpPr>
        <xdr:cNvPr id="400" name="円/楕円 399"/>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89171</xdr:rowOff>
    </xdr:from>
    <xdr:ext cx="736600" cy="259045"/>
    <xdr:sp macro="" textlink="">
      <xdr:nvSpPr>
        <xdr:cNvPr id="401" name="テキスト ボックス 400"/>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64262</xdr:rowOff>
    </xdr:from>
    <xdr:to>
      <xdr:col>22</xdr:col>
      <xdr:colOff>254000</xdr:colOff>
      <xdr:row>39</xdr:row>
      <xdr:rowOff>165862</xdr:rowOff>
    </xdr:to>
    <xdr:sp macro="" textlink="">
      <xdr:nvSpPr>
        <xdr:cNvPr id="402" name="円/楕円 401"/>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4589</xdr:rowOff>
    </xdr:from>
    <xdr:ext cx="762000" cy="259045"/>
    <xdr:sp macro="" textlink="">
      <xdr:nvSpPr>
        <xdr:cNvPr id="403" name="テキスト ボックス 402"/>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160782</xdr:rowOff>
    </xdr:from>
    <xdr:to>
      <xdr:col>21</xdr:col>
      <xdr:colOff>50800</xdr:colOff>
      <xdr:row>40</xdr:row>
      <xdr:rowOff>90932</xdr:rowOff>
    </xdr:to>
    <xdr:sp macro="" textlink="">
      <xdr:nvSpPr>
        <xdr:cNvPr id="404" name="円/楕円 403"/>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101109</xdr:rowOff>
    </xdr:from>
    <xdr:ext cx="762000" cy="259045"/>
    <xdr:sp macro="" textlink="">
      <xdr:nvSpPr>
        <xdr:cNvPr id="405" name="テキスト ボックス 404"/>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6" name="円/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過去の大型建設事業債の償還終了により，市債現在高が減少</a:t>
          </a:r>
          <a:r>
            <a:rPr kumimoji="1" lang="ja-JP" altLang="en-US" sz="1100">
              <a:solidFill>
                <a:schemeClr val="tx1"/>
              </a:solidFill>
              <a:effectLst/>
              <a:latin typeface="+mn-lt"/>
              <a:ea typeface="+mn-ea"/>
              <a:cs typeface="+mn-cs"/>
            </a:rPr>
            <a:t>した一方で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文化会館大規模改修事業などへ公共施設等整備基金を充当したことにより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充当可能な基金の残高が減少したことなどにより，前年度から</a:t>
          </a:r>
          <a:r>
            <a:rPr kumimoji="1" lang="en-US" altLang="ja-JP" sz="1100">
              <a:solidFill>
                <a:schemeClr val="tx1"/>
              </a:solidFill>
              <a:effectLst/>
              <a:latin typeface="+mn-lt"/>
              <a:ea typeface="+mn-ea"/>
              <a:cs typeface="+mn-cs"/>
            </a:rPr>
            <a:t>4.6</a:t>
          </a:r>
          <a:r>
            <a:rPr kumimoji="1" lang="ja-JP" altLang="en-US" sz="1100">
              <a:solidFill>
                <a:schemeClr val="tx1"/>
              </a:solidFill>
              <a:effectLst/>
              <a:latin typeface="+mn-lt"/>
              <a:ea typeface="+mn-ea"/>
              <a:cs typeface="+mn-cs"/>
            </a:rPr>
            <a:t>ポイント上昇した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複数の大型建設事業に対応するため，一時的に市債発行額が元金償還額を超えるが，計画的な</a:t>
          </a:r>
          <a:r>
            <a:rPr kumimoji="1" lang="ja-JP" altLang="ja-JP" sz="1100">
              <a:solidFill>
                <a:schemeClr val="tx1"/>
              </a:solidFill>
              <a:effectLst/>
              <a:latin typeface="+mn-lt"/>
              <a:ea typeface="+mn-ea"/>
              <a:cs typeface="+mn-cs"/>
            </a:rPr>
            <a:t>市債の活用を図ることで残高を抑制していくとともに，財政運営の長期的な安定性を確保するため，基金の涵養に努める。</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165142</xdr:rowOff>
    </xdr:from>
    <xdr:to>
      <xdr:col>24</xdr:col>
      <xdr:colOff>558800</xdr:colOff>
      <xdr:row>14</xdr:row>
      <xdr:rowOff>30692</xdr:rowOff>
    </xdr:to>
    <xdr:cxnSp macro="">
      <xdr:nvCxnSpPr>
        <xdr:cNvPr id="441" name="直線コネクタ 440"/>
        <xdr:cNvCxnSpPr/>
      </xdr:nvCxnSpPr>
      <xdr:spPr>
        <a:xfrm>
          <a:off x="16179800" y="2393992"/>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2"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165142</xdr:rowOff>
    </xdr:from>
    <xdr:to>
      <xdr:col>23</xdr:col>
      <xdr:colOff>406400</xdr:colOff>
      <xdr:row>14</xdr:row>
      <xdr:rowOff>6562</xdr:rowOff>
    </xdr:to>
    <xdr:cxnSp macro="">
      <xdr:nvCxnSpPr>
        <xdr:cNvPr id="444" name="直線コネクタ 443"/>
        <xdr:cNvCxnSpPr/>
      </xdr:nvCxnSpPr>
      <xdr:spPr>
        <a:xfrm flipV="1">
          <a:off x="15290800" y="2393992"/>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5" name="フローチャート : 判断 444"/>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46" name="テキスト ボックス 445"/>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6562</xdr:rowOff>
    </xdr:from>
    <xdr:to>
      <xdr:col>22</xdr:col>
      <xdr:colOff>203200</xdr:colOff>
      <xdr:row>14</xdr:row>
      <xdr:rowOff>48387</xdr:rowOff>
    </xdr:to>
    <xdr:cxnSp macro="">
      <xdr:nvCxnSpPr>
        <xdr:cNvPr id="447" name="直線コネクタ 446"/>
        <xdr:cNvCxnSpPr/>
      </xdr:nvCxnSpPr>
      <xdr:spPr>
        <a:xfrm flipV="1">
          <a:off x="14401800" y="240686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48" name="フローチャート : 判断 447"/>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49" name="テキスト ボックス 448"/>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48387</xdr:rowOff>
    </xdr:from>
    <xdr:to>
      <xdr:col>21</xdr:col>
      <xdr:colOff>0</xdr:colOff>
      <xdr:row>14</xdr:row>
      <xdr:rowOff>112734</xdr:rowOff>
    </xdr:to>
    <xdr:cxnSp macro="">
      <xdr:nvCxnSpPr>
        <xdr:cNvPr id="450" name="直線コネクタ 449"/>
        <xdr:cNvCxnSpPr/>
      </xdr:nvCxnSpPr>
      <xdr:spPr>
        <a:xfrm flipV="1">
          <a:off x="13512800" y="24486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1" name="フローチャート : 判断 450"/>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2" name="テキスト ボックス 451"/>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3" name="フローチャート : 判断 452"/>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4" name="テキスト ボックス 453"/>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151342</xdr:rowOff>
    </xdr:from>
    <xdr:to>
      <xdr:col>24</xdr:col>
      <xdr:colOff>609600</xdr:colOff>
      <xdr:row>14</xdr:row>
      <xdr:rowOff>81492</xdr:rowOff>
    </xdr:to>
    <xdr:sp macro="" textlink="">
      <xdr:nvSpPr>
        <xdr:cNvPr id="460" name="円/楕円 459"/>
        <xdr:cNvSpPr/>
      </xdr:nvSpPr>
      <xdr:spPr>
        <a:xfrm>
          <a:off x="169672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72619</xdr:rowOff>
    </xdr:from>
    <xdr:ext cx="762000" cy="259045"/>
    <xdr:sp macro="" textlink="">
      <xdr:nvSpPr>
        <xdr:cNvPr id="461" name="将来負担の状況該当値テキスト"/>
        <xdr:cNvSpPr txBox="1"/>
      </xdr:nvSpPr>
      <xdr:spPr>
        <a:xfrm>
          <a:off x="17106900" y="230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114342</xdr:rowOff>
    </xdr:from>
    <xdr:to>
      <xdr:col>23</xdr:col>
      <xdr:colOff>457200</xdr:colOff>
      <xdr:row>14</xdr:row>
      <xdr:rowOff>44492</xdr:rowOff>
    </xdr:to>
    <xdr:sp macro="" textlink="">
      <xdr:nvSpPr>
        <xdr:cNvPr id="462" name="円/楕円 461"/>
        <xdr:cNvSpPr/>
      </xdr:nvSpPr>
      <xdr:spPr>
        <a:xfrm>
          <a:off x="16129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54669</xdr:rowOff>
    </xdr:from>
    <xdr:ext cx="736600" cy="259045"/>
    <xdr:sp macro="" textlink="">
      <xdr:nvSpPr>
        <xdr:cNvPr id="463" name="テキスト ボックス 462"/>
        <xdr:cNvSpPr txBox="1"/>
      </xdr:nvSpPr>
      <xdr:spPr>
        <a:xfrm>
          <a:off x="15798800" y="2112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127212</xdr:rowOff>
    </xdr:from>
    <xdr:to>
      <xdr:col>22</xdr:col>
      <xdr:colOff>254000</xdr:colOff>
      <xdr:row>14</xdr:row>
      <xdr:rowOff>57362</xdr:rowOff>
    </xdr:to>
    <xdr:sp macro="" textlink="">
      <xdr:nvSpPr>
        <xdr:cNvPr id="464" name="円/楕円 463"/>
        <xdr:cNvSpPr/>
      </xdr:nvSpPr>
      <xdr:spPr>
        <a:xfrm>
          <a:off x="15240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67539</xdr:rowOff>
    </xdr:from>
    <xdr:ext cx="762000" cy="259045"/>
    <xdr:sp macro="" textlink="">
      <xdr:nvSpPr>
        <xdr:cNvPr id="465" name="テキスト ボックス 464"/>
        <xdr:cNvSpPr txBox="1"/>
      </xdr:nvSpPr>
      <xdr:spPr>
        <a:xfrm>
          <a:off x="14909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169037</xdr:rowOff>
    </xdr:from>
    <xdr:to>
      <xdr:col>21</xdr:col>
      <xdr:colOff>50800</xdr:colOff>
      <xdr:row>14</xdr:row>
      <xdr:rowOff>99187</xdr:rowOff>
    </xdr:to>
    <xdr:sp macro="" textlink="">
      <xdr:nvSpPr>
        <xdr:cNvPr id="466" name="円/楕円 465"/>
        <xdr:cNvSpPr/>
      </xdr:nvSpPr>
      <xdr:spPr>
        <a:xfrm>
          <a:off x="14351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109364</xdr:rowOff>
    </xdr:from>
    <xdr:ext cx="762000" cy="259045"/>
    <xdr:sp macro="" textlink="">
      <xdr:nvSpPr>
        <xdr:cNvPr id="467" name="テキスト ボックス 466"/>
        <xdr:cNvSpPr txBox="1"/>
      </xdr:nvSpPr>
      <xdr:spPr>
        <a:xfrm>
          <a:off x="14020800" y="216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61934</xdr:rowOff>
    </xdr:from>
    <xdr:to>
      <xdr:col>19</xdr:col>
      <xdr:colOff>533400</xdr:colOff>
      <xdr:row>14</xdr:row>
      <xdr:rowOff>163534</xdr:rowOff>
    </xdr:to>
    <xdr:sp macro="" textlink="">
      <xdr:nvSpPr>
        <xdr:cNvPr id="468" name="円/楕円 467"/>
        <xdr:cNvSpPr/>
      </xdr:nvSpPr>
      <xdr:spPr>
        <a:xfrm>
          <a:off x="13462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2261</xdr:rowOff>
    </xdr:from>
    <xdr:ext cx="762000" cy="259045"/>
    <xdr:sp macro="" textlink="">
      <xdr:nvSpPr>
        <xdr:cNvPr id="469" name="テキスト ボックス 468"/>
        <xdr:cNvSpPr txBox="1"/>
      </xdr:nvSpPr>
      <xdr:spPr>
        <a:xfrm>
          <a:off x="13131800" y="22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522,262
513,835
416.85
201,279,125
197,604,136
1,240,955
101,989,411
116,067,978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職員数や退職手当の減少等に伴い，総額で前年度比</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億円減の</a:t>
          </a: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億円となった。</a:t>
          </a:r>
          <a:endParaRPr lang="ja-JP" altLang="ja-JP" sz="1400">
            <a:effectLst/>
          </a:endParaRPr>
        </a:p>
        <a:p>
          <a:r>
            <a:rPr kumimoji="1" lang="ja-JP" altLang="ja-JP" sz="1100">
              <a:solidFill>
                <a:schemeClr val="dk1"/>
              </a:solidFill>
              <a:effectLst/>
              <a:latin typeface="+mn-lt"/>
              <a:ea typeface="+mn-ea"/>
              <a:cs typeface="+mn-cs"/>
            </a:rPr>
            <a:t>　類似団体平均を上回っていることから，組織機構のスリム化，定員の適正化などにより業務の効率化に取り組んでいく。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83566</xdr:rowOff>
    </xdr:from>
    <xdr:to>
      <xdr:col>7</xdr:col>
      <xdr:colOff>15875</xdr:colOff>
      <xdr:row>39</xdr:row>
      <xdr:rowOff>83566</xdr:rowOff>
    </xdr:to>
    <xdr:cxnSp macro="">
      <xdr:nvCxnSpPr>
        <xdr:cNvPr id="64" name="直線コネクタ 63"/>
        <xdr:cNvCxnSpPr/>
      </xdr:nvCxnSpPr>
      <xdr:spPr>
        <a:xfrm>
          <a:off x="3987800" y="67701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83566</xdr:rowOff>
    </xdr:to>
    <xdr:cxnSp macro="">
      <xdr:nvCxnSpPr>
        <xdr:cNvPr id="67" name="直線コネクタ 66"/>
        <xdr:cNvCxnSpPr/>
      </xdr:nvCxnSpPr>
      <xdr:spPr>
        <a:xfrm>
          <a:off x="3098800" y="6733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65278</xdr:rowOff>
    </xdr:to>
    <xdr:cxnSp macro="">
      <xdr:nvCxnSpPr>
        <xdr:cNvPr id="70" name="直線コネクタ 69"/>
        <xdr:cNvCxnSpPr/>
      </xdr:nvCxnSpPr>
      <xdr:spPr>
        <a:xfrm flipV="1">
          <a:off x="2209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65278</xdr:rowOff>
    </xdr:from>
    <xdr:to>
      <xdr:col>3</xdr:col>
      <xdr:colOff>142875</xdr:colOff>
      <xdr:row>40</xdr:row>
      <xdr:rowOff>58420</xdr:rowOff>
    </xdr:to>
    <xdr:cxnSp macro="">
      <xdr:nvCxnSpPr>
        <xdr:cNvPr id="73" name="直線コネクタ 72"/>
        <xdr:cNvCxnSpPr/>
      </xdr:nvCxnSpPr>
      <xdr:spPr>
        <a:xfrm flipV="1">
          <a:off x="1320800" y="67518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32766</xdr:rowOff>
    </xdr:from>
    <xdr:to>
      <xdr:col>7</xdr:col>
      <xdr:colOff>66675</xdr:colOff>
      <xdr:row>39</xdr:row>
      <xdr:rowOff>134366</xdr:rowOff>
    </xdr:to>
    <xdr:sp macro="" textlink="">
      <xdr:nvSpPr>
        <xdr:cNvPr id="83" name="円/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4843</xdr:rowOff>
    </xdr:from>
    <xdr:ext cx="762000" cy="259045"/>
    <xdr:sp macro="" textlink="">
      <xdr:nvSpPr>
        <xdr:cNvPr id="84" name="人件費該当値テキスト"/>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32766</xdr:rowOff>
    </xdr:from>
    <xdr:to>
      <xdr:col>5</xdr:col>
      <xdr:colOff>600075</xdr:colOff>
      <xdr:row>39</xdr:row>
      <xdr:rowOff>134366</xdr:rowOff>
    </xdr:to>
    <xdr:sp macro="" textlink="">
      <xdr:nvSpPr>
        <xdr:cNvPr id="85" name="円/楕円 84"/>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119143</xdr:rowOff>
    </xdr:from>
    <xdr:ext cx="736600" cy="259045"/>
    <xdr:sp macro="" textlink="">
      <xdr:nvSpPr>
        <xdr:cNvPr id="86" name="テキスト ボックス 85"/>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7" name="円/楕円 86"/>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88" name="テキスト ボックス 87"/>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14478</xdr:rowOff>
    </xdr:from>
    <xdr:to>
      <xdr:col>3</xdr:col>
      <xdr:colOff>193675</xdr:colOff>
      <xdr:row>39</xdr:row>
      <xdr:rowOff>116078</xdr:rowOff>
    </xdr:to>
    <xdr:sp macro="" textlink="">
      <xdr:nvSpPr>
        <xdr:cNvPr id="89" name="円/楕円 88"/>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100855</xdr:rowOff>
    </xdr:from>
    <xdr:ext cx="762000" cy="259045"/>
    <xdr:sp macro="" textlink="">
      <xdr:nvSpPr>
        <xdr:cNvPr id="90" name="テキスト ボックス 89"/>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xdr:rowOff>
    </xdr:from>
    <xdr:to>
      <xdr:col>1</xdr:col>
      <xdr:colOff>676275</xdr:colOff>
      <xdr:row>40</xdr:row>
      <xdr:rowOff>109220</xdr:rowOff>
    </xdr:to>
    <xdr:sp macro="" textlink="">
      <xdr:nvSpPr>
        <xdr:cNvPr id="91" name="円/楕円 90"/>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93997</xdr:rowOff>
    </xdr:from>
    <xdr:ext cx="762000" cy="259045"/>
    <xdr:sp macro="" textlink="">
      <xdr:nvSpPr>
        <xdr:cNvPr id="92" name="テキスト ボックス 91"/>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総額は前年度と同水準の</a:t>
          </a:r>
          <a:r>
            <a:rPr kumimoji="1" lang="en-US" altLang="ja-JP" sz="1100">
              <a:solidFill>
                <a:schemeClr val="tx1"/>
              </a:solidFill>
              <a:effectLst/>
              <a:latin typeface="+mn-lt"/>
              <a:ea typeface="+mn-ea"/>
              <a:cs typeface="+mn-cs"/>
            </a:rPr>
            <a:t>238</a:t>
          </a:r>
          <a:r>
            <a:rPr kumimoji="1" lang="ja-JP" altLang="en-US" sz="1100">
              <a:solidFill>
                <a:schemeClr val="tx1"/>
              </a:solidFill>
              <a:effectLst/>
              <a:latin typeface="+mn-lt"/>
              <a:ea typeface="+mn-ea"/>
              <a:cs typeface="+mn-cs"/>
            </a:rPr>
            <a:t>億円であったが，妊婦健康診査費の増加</a:t>
          </a:r>
          <a:r>
            <a:rPr kumimoji="1" lang="ja-JP" altLang="ja-JP" sz="1100">
              <a:solidFill>
                <a:schemeClr val="tx1"/>
              </a:solidFill>
              <a:effectLst/>
              <a:latin typeface="+mn-lt"/>
              <a:ea typeface="+mn-ea"/>
              <a:cs typeface="+mn-cs"/>
            </a:rPr>
            <a:t>などに伴い，</a:t>
          </a:r>
          <a:r>
            <a:rPr kumimoji="1" lang="ja-JP" altLang="en-US" sz="1100">
              <a:solidFill>
                <a:schemeClr val="tx1"/>
              </a:solidFill>
              <a:effectLst/>
              <a:latin typeface="+mn-lt"/>
              <a:ea typeface="+mn-ea"/>
              <a:cs typeface="+mn-cs"/>
            </a:rPr>
            <a:t>物件費に占める経常経費の割合は増加したため，前年度より</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ポイント上昇した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今後も内部努力の徹底を図り，経費の縮減や事業の効率化を進めていく。</a:t>
          </a:r>
          <a:endParaRPr lang="ja-JP" altLang="ja-JP" sz="1400">
            <a:solidFill>
              <a:schemeClr val="tx1"/>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44450</xdr:rowOff>
    </xdr:from>
    <xdr:to>
      <xdr:col>24</xdr:col>
      <xdr:colOff>31750</xdr:colOff>
      <xdr:row>19</xdr:row>
      <xdr:rowOff>95250</xdr:rowOff>
    </xdr:to>
    <xdr:cxnSp macro="">
      <xdr:nvCxnSpPr>
        <xdr:cNvPr id="125" name="直線コネクタ 124"/>
        <xdr:cNvCxnSpPr/>
      </xdr:nvCxnSpPr>
      <xdr:spPr>
        <a:xfrm>
          <a:off x="15671800" y="330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31750</xdr:rowOff>
    </xdr:from>
    <xdr:to>
      <xdr:col>22</xdr:col>
      <xdr:colOff>565150</xdr:colOff>
      <xdr:row>19</xdr:row>
      <xdr:rowOff>44450</xdr:rowOff>
    </xdr:to>
    <xdr:cxnSp macro="">
      <xdr:nvCxnSpPr>
        <xdr:cNvPr id="128" name="直線コネクタ 127"/>
        <xdr:cNvCxnSpPr/>
      </xdr:nvCxnSpPr>
      <xdr:spPr>
        <a:xfrm>
          <a:off x="14782800" y="328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19</xdr:row>
      <xdr:rowOff>31750</xdr:rowOff>
    </xdr:to>
    <xdr:cxnSp macro="">
      <xdr:nvCxnSpPr>
        <xdr:cNvPr id="131" name="直線コネクタ 130"/>
        <xdr:cNvCxnSpPr/>
      </xdr:nvCxnSpPr>
      <xdr:spPr>
        <a:xfrm>
          <a:off x="13893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114300</xdr:rowOff>
    </xdr:from>
    <xdr:to>
      <xdr:col>20</xdr:col>
      <xdr:colOff>158750</xdr:colOff>
      <xdr:row>18</xdr:row>
      <xdr:rowOff>165100</xdr:rowOff>
    </xdr:to>
    <xdr:cxnSp macro="">
      <xdr:nvCxnSpPr>
        <xdr:cNvPr id="134" name="直線コネクタ 133"/>
        <xdr:cNvCxnSpPr/>
      </xdr:nvCxnSpPr>
      <xdr:spPr>
        <a:xfrm>
          <a:off x="13004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44450</xdr:rowOff>
    </xdr:from>
    <xdr:to>
      <xdr:col>24</xdr:col>
      <xdr:colOff>82550</xdr:colOff>
      <xdr:row>19</xdr:row>
      <xdr:rowOff>146050</xdr:rowOff>
    </xdr:to>
    <xdr:sp macro="" textlink="">
      <xdr:nvSpPr>
        <xdr:cNvPr id="144" name="円/楕円 143"/>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16527</xdr:rowOff>
    </xdr:from>
    <xdr:ext cx="762000" cy="259045"/>
    <xdr:sp macro="" textlink="">
      <xdr:nvSpPr>
        <xdr:cNvPr id="145"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165100</xdr:rowOff>
    </xdr:from>
    <xdr:to>
      <xdr:col>22</xdr:col>
      <xdr:colOff>615950</xdr:colOff>
      <xdr:row>19</xdr:row>
      <xdr:rowOff>95250</xdr:rowOff>
    </xdr:to>
    <xdr:sp macro="" textlink="">
      <xdr:nvSpPr>
        <xdr:cNvPr id="146" name="円/楕円 145"/>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80027</xdr:rowOff>
    </xdr:from>
    <xdr:ext cx="736600" cy="259045"/>
    <xdr:sp macro="" textlink="">
      <xdr:nvSpPr>
        <xdr:cNvPr id="147" name="テキスト ボックス 146"/>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152400</xdr:rowOff>
    </xdr:from>
    <xdr:to>
      <xdr:col>21</xdr:col>
      <xdr:colOff>412750</xdr:colOff>
      <xdr:row>19</xdr:row>
      <xdr:rowOff>82550</xdr:rowOff>
    </xdr:to>
    <xdr:sp macro="" textlink="">
      <xdr:nvSpPr>
        <xdr:cNvPr id="148" name="円/楕円 147"/>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67327</xdr:rowOff>
    </xdr:from>
    <xdr:ext cx="762000" cy="259045"/>
    <xdr:sp macro="" textlink="">
      <xdr:nvSpPr>
        <xdr:cNvPr id="149" name="テキスト ボックス 148"/>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0" name="円/楕円 149"/>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1" name="テキスト ボックス 150"/>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63500</xdr:rowOff>
    </xdr:from>
    <xdr:to>
      <xdr:col>19</xdr:col>
      <xdr:colOff>6350</xdr:colOff>
      <xdr:row>18</xdr:row>
      <xdr:rowOff>165100</xdr:rowOff>
    </xdr:to>
    <xdr:sp macro="" textlink="">
      <xdr:nvSpPr>
        <xdr:cNvPr id="152" name="円/楕円 151"/>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149877</xdr:rowOff>
    </xdr:from>
    <xdr:ext cx="762000" cy="259045"/>
    <xdr:sp macro="" textlink="">
      <xdr:nvSpPr>
        <xdr:cNvPr id="153" name="テキスト ボックス 152"/>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扶助費は臨時福祉給付金等給付事業や，保育園給付費の増により過去最大の決算額となり，経常経費に占める割合も</a:t>
          </a:r>
          <a:r>
            <a:rPr kumimoji="1" lang="en-US" altLang="ja-JP" sz="1100">
              <a:solidFill>
                <a:schemeClr val="tx1"/>
              </a:solidFill>
              <a:effectLst/>
              <a:latin typeface="+mn-lt"/>
              <a:ea typeface="+mn-ea"/>
              <a:cs typeface="+mn-cs"/>
            </a:rPr>
            <a:t>1.3</a:t>
          </a:r>
          <a:r>
            <a:rPr kumimoji="1" lang="ja-JP" altLang="en-US" sz="1100">
              <a:solidFill>
                <a:schemeClr val="tx1"/>
              </a:solidFill>
              <a:effectLst/>
              <a:latin typeface="+mn-lt"/>
              <a:ea typeface="+mn-ea"/>
              <a:cs typeface="+mn-cs"/>
            </a:rPr>
            <a:t>ポイント上昇した。</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，生活保護費等における就労支援の取組などを実施し，社会保障関係経費の抑制に努めていく。</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58</xdr:row>
      <xdr:rowOff>101600</xdr:rowOff>
    </xdr:to>
    <xdr:cxnSp macro="">
      <xdr:nvCxnSpPr>
        <xdr:cNvPr id="186" name="直線コネクタ 185"/>
        <xdr:cNvCxnSpPr/>
      </xdr:nvCxnSpPr>
      <xdr:spPr>
        <a:xfrm>
          <a:off x="3987800" y="9880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57150</xdr:rowOff>
    </xdr:from>
    <xdr:to>
      <xdr:col>5</xdr:col>
      <xdr:colOff>549275</xdr:colOff>
      <xdr:row>57</xdr:row>
      <xdr:rowOff>107950</xdr:rowOff>
    </xdr:to>
    <xdr:cxnSp macro="">
      <xdr:nvCxnSpPr>
        <xdr:cNvPr id="189" name="直線コネクタ 188"/>
        <xdr:cNvCxnSpPr/>
      </xdr:nvCxnSpPr>
      <xdr:spPr>
        <a:xfrm>
          <a:off x="3098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57150</xdr:rowOff>
    </xdr:to>
    <xdr:cxnSp macro="">
      <xdr:nvCxnSpPr>
        <xdr:cNvPr id="192" name="直線コネクタ 191"/>
        <xdr:cNvCxnSpPr/>
      </xdr:nvCxnSpPr>
      <xdr:spPr>
        <a:xfrm>
          <a:off x="2209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56</xdr:row>
      <xdr:rowOff>165100</xdr:rowOff>
    </xdr:to>
    <xdr:cxnSp macro="">
      <xdr:nvCxnSpPr>
        <xdr:cNvPr id="195" name="直線コネクタ 194"/>
        <xdr:cNvCxnSpPr/>
      </xdr:nvCxnSpPr>
      <xdr:spPr>
        <a:xfrm>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50800</xdr:rowOff>
    </xdr:from>
    <xdr:to>
      <xdr:col>7</xdr:col>
      <xdr:colOff>66675</xdr:colOff>
      <xdr:row>58</xdr:row>
      <xdr:rowOff>152400</xdr:rowOff>
    </xdr:to>
    <xdr:sp macro="" textlink="">
      <xdr:nvSpPr>
        <xdr:cNvPr id="205" name="円/楕円 204"/>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22877</xdr:rowOff>
    </xdr:from>
    <xdr:ext cx="762000" cy="259045"/>
    <xdr:sp macro="" textlink="">
      <xdr:nvSpPr>
        <xdr:cNvPr id="206"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7" name="円/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08" name="テキスト ボックス 207"/>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6350</xdr:rowOff>
    </xdr:from>
    <xdr:to>
      <xdr:col>4</xdr:col>
      <xdr:colOff>396875</xdr:colOff>
      <xdr:row>57</xdr:row>
      <xdr:rowOff>107950</xdr:rowOff>
    </xdr:to>
    <xdr:sp macro="" textlink="">
      <xdr:nvSpPr>
        <xdr:cNvPr id="209" name="円/楕円 208"/>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92727</xdr:rowOff>
    </xdr:from>
    <xdr:ext cx="762000" cy="259045"/>
    <xdr:sp macro="" textlink="">
      <xdr:nvSpPr>
        <xdr:cNvPr id="210" name="テキスト ボックス 209"/>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1" name="円/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3" name="円/楕円 212"/>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4" name="テキスト ボックス 213"/>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その他に係る経費については，維持補修費が総額で</a:t>
          </a:r>
          <a:r>
            <a:rPr kumimoji="1" lang="ja-JP" altLang="en-US" sz="1100">
              <a:solidFill>
                <a:schemeClr val="tx1"/>
              </a:solidFill>
              <a:effectLst/>
              <a:latin typeface="+mn-lt"/>
              <a:ea typeface="+mn-ea"/>
              <a:cs typeface="+mn-cs"/>
            </a:rPr>
            <a:t>前年同水準の</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億円，繰出金が総額で前年度比</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億円</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136</a:t>
          </a:r>
          <a:r>
            <a:rPr kumimoji="1" lang="ja-JP" altLang="ja-JP" sz="1100">
              <a:solidFill>
                <a:schemeClr val="tx1"/>
              </a:solidFill>
              <a:effectLst/>
              <a:latin typeface="+mn-lt"/>
              <a:ea typeface="+mn-ea"/>
              <a:cs typeface="+mn-cs"/>
            </a:rPr>
            <a:t>億円となった。</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引き続き，介護予防事業の取組みなどを実施し，給付費の抑制に努めていく。</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24130</xdr:rowOff>
    </xdr:to>
    <xdr:cxnSp macro="">
      <xdr:nvCxnSpPr>
        <xdr:cNvPr id="247" name="直線コネクタ 246"/>
        <xdr:cNvCxnSpPr/>
      </xdr:nvCxnSpPr>
      <xdr:spPr>
        <a:xfrm>
          <a:off x="15671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55</xdr:row>
      <xdr:rowOff>1270</xdr:rowOff>
    </xdr:to>
    <xdr:cxnSp macro="">
      <xdr:nvCxnSpPr>
        <xdr:cNvPr id="250" name="直線コネクタ 249"/>
        <xdr:cNvCxnSpPr/>
      </xdr:nvCxnSpPr>
      <xdr:spPr>
        <a:xfrm>
          <a:off x="14782800" y="937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54</xdr:row>
      <xdr:rowOff>127000</xdr:rowOff>
    </xdr:to>
    <xdr:cxnSp macro="">
      <xdr:nvCxnSpPr>
        <xdr:cNvPr id="253" name="直線コネクタ 252"/>
        <xdr:cNvCxnSpPr/>
      </xdr:nvCxnSpPr>
      <xdr:spPr>
        <a:xfrm flipV="1">
          <a:off x="13893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54</xdr:row>
      <xdr:rowOff>134620</xdr:rowOff>
    </xdr:to>
    <xdr:cxnSp macro="">
      <xdr:nvCxnSpPr>
        <xdr:cNvPr id="256" name="直線コネクタ 255"/>
        <xdr:cNvCxnSpPr/>
      </xdr:nvCxnSpPr>
      <xdr:spPr>
        <a:xfrm flipV="1">
          <a:off x="13004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66" name="円/楕円 265"/>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67"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68" name="円/楕円 267"/>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69" name="テキスト ボックス 268"/>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70" name="円/楕円 269"/>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71" name="テキスト ボックス 270"/>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2" name="円/楕円 27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3" name="テキスト ボックス 27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4" name="円/楕円 273"/>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5" name="テキスト ボックス 274"/>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下水道事業会計への負担金の減などにより</a:t>
          </a:r>
          <a:r>
            <a:rPr kumimoji="1" lang="ja-JP" altLang="ja-JP" sz="1100">
              <a:solidFill>
                <a:schemeClr val="tx1"/>
              </a:solidFill>
              <a:effectLst/>
              <a:latin typeface="+mn-lt"/>
              <a:ea typeface="+mn-ea"/>
              <a:cs typeface="+mn-cs"/>
            </a:rPr>
            <a:t>，総額で前年度比</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億円減の</a:t>
          </a:r>
          <a:r>
            <a:rPr kumimoji="1" lang="en-US" altLang="ja-JP" sz="1100">
              <a:solidFill>
                <a:schemeClr val="tx1"/>
              </a:solidFill>
              <a:effectLst/>
              <a:latin typeface="+mn-lt"/>
              <a:ea typeface="+mn-ea"/>
              <a:cs typeface="+mn-cs"/>
            </a:rPr>
            <a:t>102</a:t>
          </a:r>
          <a:r>
            <a:rPr kumimoji="1" lang="ja-JP" altLang="ja-JP" sz="1100">
              <a:solidFill>
                <a:schemeClr val="tx1"/>
              </a:solidFill>
              <a:effectLst/>
              <a:latin typeface="+mn-lt"/>
              <a:ea typeface="+mn-ea"/>
              <a:cs typeface="+mn-cs"/>
            </a:rPr>
            <a:t>億円となった。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引き続き，補助交付金については，必要性や効果などを継続的に検証し，見直しを図っていく。</a:t>
          </a:r>
          <a:endParaRPr lang="ja-JP" altLang="ja-JP" sz="140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129722</xdr:rowOff>
    </xdr:from>
    <xdr:to>
      <xdr:col>24</xdr:col>
      <xdr:colOff>31750</xdr:colOff>
      <xdr:row>35</xdr:row>
      <xdr:rowOff>162378</xdr:rowOff>
    </xdr:to>
    <xdr:cxnSp macro="">
      <xdr:nvCxnSpPr>
        <xdr:cNvPr id="310" name="直線コネクタ 309"/>
        <xdr:cNvCxnSpPr/>
      </xdr:nvCxnSpPr>
      <xdr:spPr>
        <a:xfrm flipV="1">
          <a:off x="15671800" y="613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162378</xdr:rowOff>
    </xdr:from>
    <xdr:to>
      <xdr:col>22</xdr:col>
      <xdr:colOff>565150</xdr:colOff>
      <xdr:row>36</xdr:row>
      <xdr:rowOff>45357</xdr:rowOff>
    </xdr:to>
    <xdr:cxnSp macro="">
      <xdr:nvCxnSpPr>
        <xdr:cNvPr id="313" name="直線コネクタ 312"/>
        <xdr:cNvCxnSpPr/>
      </xdr:nvCxnSpPr>
      <xdr:spPr>
        <a:xfrm flipV="1">
          <a:off x="14782800" y="6163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45357</xdr:rowOff>
    </xdr:from>
    <xdr:to>
      <xdr:col>21</xdr:col>
      <xdr:colOff>361950</xdr:colOff>
      <xdr:row>36</xdr:row>
      <xdr:rowOff>45357</xdr:rowOff>
    </xdr:to>
    <xdr:cxnSp macro="">
      <xdr:nvCxnSpPr>
        <xdr:cNvPr id="316" name="直線コネクタ 315"/>
        <xdr:cNvCxnSpPr/>
      </xdr:nvCxnSpPr>
      <xdr:spPr>
        <a:xfrm>
          <a:off x="13893800" y="621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45357</xdr:rowOff>
    </xdr:from>
    <xdr:to>
      <xdr:col>20</xdr:col>
      <xdr:colOff>158750</xdr:colOff>
      <xdr:row>36</xdr:row>
      <xdr:rowOff>99786</xdr:rowOff>
    </xdr:to>
    <xdr:cxnSp macro="">
      <xdr:nvCxnSpPr>
        <xdr:cNvPr id="319" name="直線コネクタ 318"/>
        <xdr:cNvCxnSpPr/>
      </xdr:nvCxnSpPr>
      <xdr:spPr>
        <a:xfrm flipV="1">
          <a:off x="13004800" y="621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78922</xdr:rowOff>
    </xdr:from>
    <xdr:to>
      <xdr:col>24</xdr:col>
      <xdr:colOff>82550</xdr:colOff>
      <xdr:row>36</xdr:row>
      <xdr:rowOff>9072</xdr:rowOff>
    </xdr:to>
    <xdr:sp macro="" textlink="">
      <xdr:nvSpPr>
        <xdr:cNvPr id="329" name="円/楕円 328"/>
        <xdr:cNvSpPr/>
      </xdr:nvSpPr>
      <xdr:spPr>
        <a:xfrm>
          <a:off x="16459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95449</xdr:rowOff>
    </xdr:from>
    <xdr:ext cx="762000" cy="259045"/>
    <xdr:sp macro="" textlink="">
      <xdr:nvSpPr>
        <xdr:cNvPr id="330" name="補助費等該当値テキスト"/>
        <xdr:cNvSpPr txBox="1"/>
      </xdr:nvSpPr>
      <xdr:spPr>
        <a:xfrm>
          <a:off x="16598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111578</xdr:rowOff>
    </xdr:from>
    <xdr:to>
      <xdr:col>22</xdr:col>
      <xdr:colOff>615950</xdr:colOff>
      <xdr:row>36</xdr:row>
      <xdr:rowOff>41728</xdr:rowOff>
    </xdr:to>
    <xdr:sp macro="" textlink="">
      <xdr:nvSpPr>
        <xdr:cNvPr id="331" name="円/楕円 330"/>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32" name="テキスト ボックス 331"/>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166007</xdr:rowOff>
    </xdr:from>
    <xdr:to>
      <xdr:col>21</xdr:col>
      <xdr:colOff>412750</xdr:colOff>
      <xdr:row>36</xdr:row>
      <xdr:rowOff>96157</xdr:rowOff>
    </xdr:to>
    <xdr:sp macro="" textlink="">
      <xdr:nvSpPr>
        <xdr:cNvPr id="333" name="円/楕円 332"/>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80934</xdr:rowOff>
    </xdr:from>
    <xdr:ext cx="762000" cy="259045"/>
    <xdr:sp macro="" textlink="">
      <xdr:nvSpPr>
        <xdr:cNvPr id="334" name="テキスト ボックス 333"/>
        <xdr:cNvSpPr txBox="1"/>
      </xdr:nvSpPr>
      <xdr:spPr>
        <a:xfrm>
          <a:off x="14401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166007</xdr:rowOff>
    </xdr:from>
    <xdr:to>
      <xdr:col>20</xdr:col>
      <xdr:colOff>209550</xdr:colOff>
      <xdr:row>36</xdr:row>
      <xdr:rowOff>96157</xdr:rowOff>
    </xdr:to>
    <xdr:sp macro="" textlink="">
      <xdr:nvSpPr>
        <xdr:cNvPr id="335" name="円/楕円 334"/>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80934</xdr:rowOff>
    </xdr:from>
    <xdr:ext cx="762000" cy="259045"/>
    <xdr:sp macro="" textlink="">
      <xdr:nvSpPr>
        <xdr:cNvPr id="336" name="テキスト ボックス 335"/>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48986</xdr:rowOff>
    </xdr:from>
    <xdr:to>
      <xdr:col>19</xdr:col>
      <xdr:colOff>6350</xdr:colOff>
      <xdr:row>36</xdr:row>
      <xdr:rowOff>150586</xdr:rowOff>
    </xdr:to>
    <xdr:sp macro="" textlink="">
      <xdr:nvSpPr>
        <xdr:cNvPr id="337" name="円/楕円 336"/>
        <xdr:cNvSpPr/>
      </xdr:nvSpPr>
      <xdr:spPr>
        <a:xfrm>
          <a:off x="12954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135363</xdr:rowOff>
    </xdr:from>
    <xdr:ext cx="762000" cy="259045"/>
    <xdr:sp macro="" textlink="">
      <xdr:nvSpPr>
        <xdr:cNvPr id="338" name="テキスト ボックス 337"/>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公債費は</a:t>
          </a:r>
          <a:r>
            <a:rPr kumimoji="1" lang="ja-JP" altLang="ja-JP" sz="1100">
              <a:solidFill>
                <a:schemeClr val="tx1"/>
              </a:solidFill>
              <a:effectLst/>
              <a:latin typeface="+mn-lt"/>
              <a:ea typeface="+mn-ea"/>
              <a:cs typeface="+mn-cs"/>
            </a:rPr>
            <a:t>過去の大型建設事業に係る市債償還の一部完了や元金償還額以内での市債の活用に</a:t>
          </a:r>
          <a:r>
            <a:rPr kumimoji="1" lang="ja-JP" altLang="en-US"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，前年度</a:t>
          </a:r>
          <a:r>
            <a:rPr kumimoji="1" lang="ja-JP" altLang="en-US" sz="1100">
              <a:solidFill>
                <a:schemeClr val="tx1"/>
              </a:solidFill>
              <a:effectLst/>
              <a:latin typeface="+mn-lt"/>
              <a:ea typeface="+mn-ea"/>
              <a:cs typeface="+mn-cs"/>
            </a:rPr>
            <a:t>と同水準の</a:t>
          </a:r>
          <a:r>
            <a:rPr kumimoji="1" lang="en-US" altLang="ja-JP" sz="1100">
              <a:solidFill>
                <a:schemeClr val="tx1"/>
              </a:solidFill>
              <a:effectLst/>
              <a:latin typeface="+mn-lt"/>
              <a:ea typeface="+mn-ea"/>
              <a:cs typeface="+mn-cs"/>
            </a:rPr>
            <a:t>150</a:t>
          </a:r>
          <a:r>
            <a:rPr kumimoji="1" lang="ja-JP" altLang="ja-JP" sz="1100">
              <a:solidFill>
                <a:schemeClr val="tx1"/>
              </a:solidFill>
              <a:effectLst/>
              <a:latin typeface="+mn-lt"/>
              <a:ea typeface="+mn-ea"/>
              <a:cs typeface="+mn-cs"/>
            </a:rPr>
            <a:t>億円となった。</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今後も計画的に市債の活用をすることで，残高の抑制に努めていく。</a:t>
          </a:r>
          <a:endParaRPr lang="ja-JP" altLang="ja-JP" sz="1400">
            <a:solidFill>
              <a:schemeClr val="tx1"/>
            </a:solidFill>
            <a:effectLst/>
          </a:endParaRPr>
        </a:p>
        <a:p>
          <a:endParaRPr lang="ja-JP" altLang="ja-JP" sz="1400">
            <a:solidFill>
              <a:srgbClr val="FF0000"/>
            </a:solidFill>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8889</xdr:rowOff>
    </xdr:to>
    <xdr:cxnSp macro="">
      <xdr:nvCxnSpPr>
        <xdr:cNvPr id="371" name="直線コネクタ 370"/>
        <xdr:cNvCxnSpPr/>
      </xdr:nvCxnSpPr>
      <xdr:spPr>
        <a:xfrm>
          <a:off x="3987800" y="131876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31750</xdr:rowOff>
    </xdr:to>
    <xdr:cxnSp macro="">
      <xdr:nvCxnSpPr>
        <xdr:cNvPr id="374" name="直線コネクタ 373"/>
        <xdr:cNvCxnSpPr/>
      </xdr:nvCxnSpPr>
      <xdr:spPr>
        <a:xfrm flipV="1">
          <a:off x="3098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100330</xdr:rowOff>
    </xdr:to>
    <xdr:cxnSp macro="">
      <xdr:nvCxnSpPr>
        <xdr:cNvPr id="377" name="直線コネクタ 376"/>
        <xdr:cNvCxnSpPr/>
      </xdr:nvCxnSpPr>
      <xdr:spPr>
        <a:xfrm flipV="1">
          <a:off x="2209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77</xdr:row>
      <xdr:rowOff>153670</xdr:rowOff>
    </xdr:to>
    <xdr:cxnSp macro="">
      <xdr:nvCxnSpPr>
        <xdr:cNvPr id="380" name="直線コネクタ 379"/>
        <xdr:cNvCxnSpPr/>
      </xdr:nvCxnSpPr>
      <xdr:spPr>
        <a:xfrm flipV="1">
          <a:off x="1320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90" name="円/楕円 389"/>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146066</xdr:rowOff>
    </xdr:from>
    <xdr:ext cx="762000" cy="259045"/>
    <xdr:sp macro="" textlink="">
      <xdr:nvSpPr>
        <xdr:cNvPr id="391"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92" name="円/楕円 391"/>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93" name="テキスト ボックス 392"/>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94" name="円/楕円 393"/>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95" name="テキスト ボックス 394"/>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96" name="円/楕円 395"/>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97" name="テキスト ボックス 396"/>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8" name="円/楕円 397"/>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9" name="テキスト ボックス 398"/>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公債費総額の減と，公債費以外の経費総額の増により，</a:t>
          </a:r>
          <a:r>
            <a:rPr kumimoji="1" lang="en-US" altLang="ja-JP" sz="1100">
              <a:solidFill>
                <a:schemeClr val="tx1"/>
              </a:solidFill>
              <a:effectLst/>
              <a:latin typeface="+mn-lt"/>
              <a:ea typeface="+mn-ea"/>
              <a:cs typeface="+mn-cs"/>
            </a:rPr>
            <a:t>1.7</a:t>
          </a:r>
          <a:r>
            <a:rPr kumimoji="1" lang="ja-JP" altLang="en-US" sz="1100">
              <a:solidFill>
                <a:schemeClr val="tx1"/>
              </a:solidFill>
              <a:effectLst/>
              <a:latin typeface="+mn-lt"/>
              <a:ea typeface="+mn-ea"/>
              <a:cs typeface="+mn-cs"/>
            </a:rPr>
            <a:t>ポイント上昇している。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公債費以外の経費では扶助費の増加が最も大きく，扶助費に充当している経常一般財源は</a:t>
          </a:r>
          <a:r>
            <a:rPr kumimoji="1" lang="en-US" altLang="ja-JP" sz="1100">
              <a:solidFill>
                <a:schemeClr val="tx1"/>
              </a:solidFill>
              <a:effectLst/>
              <a:latin typeface="+mn-lt"/>
              <a:ea typeface="+mn-ea"/>
              <a:cs typeface="+mn-cs"/>
            </a:rPr>
            <a:t>11</a:t>
          </a:r>
          <a:r>
            <a:rPr kumimoji="1" lang="ja-JP" altLang="en-US" sz="1100">
              <a:solidFill>
                <a:schemeClr val="tx1"/>
              </a:solidFill>
              <a:effectLst/>
              <a:latin typeface="+mn-lt"/>
              <a:ea typeface="+mn-ea"/>
              <a:cs typeface="+mn-cs"/>
            </a:rPr>
            <a:t>億増加した。</a:t>
          </a:r>
          <a:r>
            <a:rPr kumimoji="1" lang="ja-JP" altLang="ja-JP" sz="1100">
              <a:solidFill>
                <a:srgbClr val="FF0000"/>
              </a:solidFill>
              <a:effectLst/>
              <a:latin typeface="+mn-lt"/>
              <a:ea typeface="+mn-ea"/>
              <a:cs typeface="+mn-cs"/>
            </a:rPr>
            <a:t>　</a:t>
          </a:r>
          <a:endParaRPr kumimoji="1" lang="en-US" altLang="ja-JP" sz="1100">
            <a:solidFill>
              <a:srgbClr val="FF0000"/>
            </a:solidFill>
            <a:effectLst/>
            <a:latin typeface="+mn-lt"/>
            <a:ea typeface="+mn-ea"/>
            <a:cs typeface="+mn-cs"/>
          </a:endParaRPr>
        </a:p>
        <a:p>
          <a:endParaRPr kumimoji="1" lang="en-US" altLang="ja-JP" sz="1100">
            <a:solidFill>
              <a:srgbClr val="FF0000"/>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67563</xdr:rowOff>
    </xdr:to>
    <xdr:cxnSp macro="">
      <xdr:nvCxnSpPr>
        <xdr:cNvPr id="430" name="直線コネクタ 429"/>
        <xdr:cNvCxnSpPr/>
      </xdr:nvCxnSpPr>
      <xdr:spPr>
        <a:xfrm>
          <a:off x="15671800" y="1336293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110998</xdr:rowOff>
    </xdr:from>
    <xdr:to>
      <xdr:col>22</xdr:col>
      <xdr:colOff>565150</xdr:colOff>
      <xdr:row>77</xdr:row>
      <xdr:rowOff>161289</xdr:rowOff>
    </xdr:to>
    <xdr:cxnSp macro="">
      <xdr:nvCxnSpPr>
        <xdr:cNvPr id="433" name="直線コネクタ 432"/>
        <xdr:cNvCxnSpPr/>
      </xdr:nvCxnSpPr>
      <xdr:spPr>
        <a:xfrm>
          <a:off x="14782800" y="133126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88137</xdr:rowOff>
    </xdr:from>
    <xdr:to>
      <xdr:col>21</xdr:col>
      <xdr:colOff>361950</xdr:colOff>
      <xdr:row>77</xdr:row>
      <xdr:rowOff>110998</xdr:rowOff>
    </xdr:to>
    <xdr:cxnSp macro="">
      <xdr:nvCxnSpPr>
        <xdr:cNvPr id="436" name="直線コネクタ 435"/>
        <xdr:cNvCxnSpPr/>
      </xdr:nvCxnSpPr>
      <xdr:spPr>
        <a:xfrm>
          <a:off x="13893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161289</xdr:rowOff>
    </xdr:to>
    <xdr:cxnSp macro="">
      <xdr:nvCxnSpPr>
        <xdr:cNvPr id="439" name="直線コネクタ 438"/>
        <xdr:cNvCxnSpPr/>
      </xdr:nvCxnSpPr>
      <xdr:spPr>
        <a:xfrm flipV="1">
          <a:off x="13004800" y="132897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16763</xdr:rowOff>
    </xdr:from>
    <xdr:to>
      <xdr:col>24</xdr:col>
      <xdr:colOff>82550</xdr:colOff>
      <xdr:row>78</xdr:row>
      <xdr:rowOff>118363</xdr:rowOff>
    </xdr:to>
    <xdr:sp macro="" textlink="">
      <xdr:nvSpPr>
        <xdr:cNvPr id="449" name="円/楕円 448"/>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160290</xdr:rowOff>
    </xdr:from>
    <xdr:ext cx="762000" cy="259045"/>
    <xdr:sp macro="" textlink="">
      <xdr:nvSpPr>
        <xdr:cNvPr id="450"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1" name="円/楕円 450"/>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2" name="テキスト ボックス 451"/>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60198</xdr:rowOff>
    </xdr:from>
    <xdr:to>
      <xdr:col>21</xdr:col>
      <xdr:colOff>412750</xdr:colOff>
      <xdr:row>77</xdr:row>
      <xdr:rowOff>161798</xdr:rowOff>
    </xdr:to>
    <xdr:sp macro="" textlink="">
      <xdr:nvSpPr>
        <xdr:cNvPr id="453" name="円/楕円 452"/>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146575</xdr:rowOff>
    </xdr:from>
    <xdr:ext cx="762000" cy="259045"/>
    <xdr:sp macro="" textlink="">
      <xdr:nvSpPr>
        <xdr:cNvPr id="454" name="テキスト ボックス 453"/>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37337</xdr:rowOff>
    </xdr:from>
    <xdr:to>
      <xdr:col>20</xdr:col>
      <xdr:colOff>209550</xdr:colOff>
      <xdr:row>77</xdr:row>
      <xdr:rowOff>138937</xdr:rowOff>
    </xdr:to>
    <xdr:sp macro="" textlink="">
      <xdr:nvSpPr>
        <xdr:cNvPr id="455" name="円/楕円 454"/>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56" name="テキスト ボックス 455"/>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7" name="円/楕円 456"/>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8" name="テキスト ボックス 457"/>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栃木県宇都宮市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40894</xdr:rowOff>
    </xdr:from>
    <xdr:to>
      <xdr:col>4</xdr:col>
      <xdr:colOff>1117600</xdr:colOff>
      <xdr:row>18</xdr:row>
      <xdr:rowOff>66772</xdr:rowOff>
    </xdr:to>
    <xdr:cxnSp macro="">
      <xdr:nvCxnSpPr>
        <xdr:cNvPr id="48" name="直線コネクタ 47"/>
        <xdr:cNvCxnSpPr/>
      </xdr:nvCxnSpPr>
      <xdr:spPr bwMode="auto">
        <a:xfrm>
          <a:off x="5003800" y="3174619"/>
          <a:ext cx="647700" cy="2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15839</xdr:rowOff>
    </xdr:from>
    <xdr:to>
      <xdr:col>4</xdr:col>
      <xdr:colOff>469900</xdr:colOff>
      <xdr:row>18</xdr:row>
      <xdr:rowOff>40894</xdr:rowOff>
    </xdr:to>
    <xdr:cxnSp macro="">
      <xdr:nvCxnSpPr>
        <xdr:cNvPr id="51" name="直線コネクタ 50"/>
        <xdr:cNvCxnSpPr/>
      </xdr:nvCxnSpPr>
      <xdr:spPr bwMode="auto">
        <a:xfrm>
          <a:off x="4305300" y="3149564"/>
          <a:ext cx="698500" cy="2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15839</xdr:rowOff>
    </xdr:from>
    <xdr:to>
      <xdr:col>3</xdr:col>
      <xdr:colOff>904875</xdr:colOff>
      <xdr:row>18</xdr:row>
      <xdr:rowOff>79390</xdr:rowOff>
    </xdr:to>
    <xdr:cxnSp macro="">
      <xdr:nvCxnSpPr>
        <xdr:cNvPr id="54" name="直線コネクタ 53"/>
        <xdr:cNvCxnSpPr/>
      </xdr:nvCxnSpPr>
      <xdr:spPr bwMode="auto">
        <a:xfrm flipV="1">
          <a:off x="3606800" y="3149564"/>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110663</xdr:rowOff>
    </xdr:from>
    <xdr:to>
      <xdr:col>3</xdr:col>
      <xdr:colOff>206375</xdr:colOff>
      <xdr:row>18</xdr:row>
      <xdr:rowOff>79390</xdr:rowOff>
    </xdr:to>
    <xdr:cxnSp macro="">
      <xdr:nvCxnSpPr>
        <xdr:cNvPr id="57" name="直線コネクタ 56"/>
        <xdr:cNvCxnSpPr/>
      </xdr:nvCxnSpPr>
      <xdr:spPr bwMode="auto">
        <a:xfrm>
          <a:off x="2908300" y="3072938"/>
          <a:ext cx="698500" cy="140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15972</xdr:rowOff>
    </xdr:from>
    <xdr:to>
      <xdr:col>5</xdr:col>
      <xdr:colOff>34925</xdr:colOff>
      <xdr:row>18</xdr:row>
      <xdr:rowOff>117572</xdr:rowOff>
    </xdr:to>
    <xdr:sp macro="" textlink="">
      <xdr:nvSpPr>
        <xdr:cNvPr id="67" name="円/楕円 66"/>
        <xdr:cNvSpPr/>
      </xdr:nvSpPr>
      <xdr:spPr bwMode="auto">
        <a:xfrm>
          <a:off x="5600700" y="314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159499</xdr:rowOff>
    </xdr:from>
    <xdr:ext cx="762000" cy="259045"/>
    <xdr:sp macro="" textlink="">
      <xdr:nvSpPr>
        <xdr:cNvPr id="68" name="人口1人当たり決算額の推移該当値テキスト130"/>
        <xdr:cNvSpPr txBox="1"/>
      </xdr:nvSpPr>
      <xdr:spPr>
        <a:xfrm>
          <a:off x="5740400" y="312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56,109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161544</xdr:rowOff>
    </xdr:from>
    <xdr:to>
      <xdr:col>4</xdr:col>
      <xdr:colOff>520700</xdr:colOff>
      <xdr:row>18</xdr:row>
      <xdr:rowOff>91694</xdr:rowOff>
    </xdr:to>
    <xdr:sp macro="" textlink="">
      <xdr:nvSpPr>
        <xdr:cNvPr id="69" name="円/楕円 68"/>
        <xdr:cNvSpPr/>
      </xdr:nvSpPr>
      <xdr:spPr bwMode="auto">
        <a:xfrm>
          <a:off x="4953000" y="312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76471</xdr:rowOff>
    </xdr:from>
    <xdr:ext cx="736600" cy="259045"/>
    <xdr:sp macro="" textlink="">
      <xdr:nvSpPr>
        <xdr:cNvPr id="70" name="テキスト ボックス 69"/>
        <xdr:cNvSpPr txBox="1"/>
      </xdr:nvSpPr>
      <xdr:spPr>
        <a:xfrm>
          <a:off x="4622800" y="321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136489</xdr:rowOff>
    </xdr:from>
    <xdr:to>
      <xdr:col>3</xdr:col>
      <xdr:colOff>955675</xdr:colOff>
      <xdr:row>18</xdr:row>
      <xdr:rowOff>66639</xdr:rowOff>
    </xdr:to>
    <xdr:sp macro="" textlink="">
      <xdr:nvSpPr>
        <xdr:cNvPr id="71" name="円/楕円 70"/>
        <xdr:cNvSpPr/>
      </xdr:nvSpPr>
      <xdr:spPr bwMode="auto">
        <a:xfrm>
          <a:off x="4254500" y="309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51416</xdr:rowOff>
    </xdr:from>
    <xdr:ext cx="762000" cy="259045"/>
    <xdr:sp macro="" textlink="">
      <xdr:nvSpPr>
        <xdr:cNvPr id="72" name="テキスト ボックス 71"/>
        <xdr:cNvSpPr txBox="1"/>
      </xdr:nvSpPr>
      <xdr:spPr>
        <a:xfrm>
          <a:off x="3924300" y="318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28590</xdr:rowOff>
    </xdr:from>
    <xdr:to>
      <xdr:col>3</xdr:col>
      <xdr:colOff>257175</xdr:colOff>
      <xdr:row>18</xdr:row>
      <xdr:rowOff>130191</xdr:rowOff>
    </xdr:to>
    <xdr:sp macro="" textlink="">
      <xdr:nvSpPr>
        <xdr:cNvPr id="73" name="円/楕円 72"/>
        <xdr:cNvSpPr/>
      </xdr:nvSpPr>
      <xdr:spPr bwMode="auto">
        <a:xfrm>
          <a:off x="35560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114967</xdr:rowOff>
    </xdr:from>
    <xdr:ext cx="762000" cy="259045"/>
    <xdr:sp macro="" textlink="">
      <xdr:nvSpPr>
        <xdr:cNvPr id="74" name="テキスト ボックス 73"/>
        <xdr:cNvSpPr txBox="1"/>
      </xdr:nvSpPr>
      <xdr:spPr>
        <a:xfrm>
          <a:off x="3225800" y="324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59863</xdr:rowOff>
    </xdr:from>
    <xdr:to>
      <xdr:col>2</xdr:col>
      <xdr:colOff>692150</xdr:colOff>
      <xdr:row>17</xdr:row>
      <xdr:rowOff>161463</xdr:rowOff>
    </xdr:to>
    <xdr:sp macro="" textlink="">
      <xdr:nvSpPr>
        <xdr:cNvPr id="75" name="円/楕円 74"/>
        <xdr:cNvSpPr/>
      </xdr:nvSpPr>
      <xdr:spPr bwMode="auto">
        <a:xfrm>
          <a:off x="2857500" y="302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146240</xdr:rowOff>
    </xdr:from>
    <xdr:ext cx="762000" cy="259045"/>
    <xdr:sp macro="" textlink="">
      <xdr:nvSpPr>
        <xdr:cNvPr id="76" name="テキスト ボックス 75"/>
        <xdr:cNvSpPr txBox="1"/>
      </xdr:nvSpPr>
      <xdr:spPr>
        <a:xfrm>
          <a:off x="2527300" y="310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161016</xdr:rowOff>
    </xdr:from>
    <xdr:to>
      <xdr:col>4</xdr:col>
      <xdr:colOff>1117600</xdr:colOff>
      <xdr:row>37</xdr:row>
      <xdr:rowOff>32954</xdr:rowOff>
    </xdr:to>
    <xdr:cxnSp macro="">
      <xdr:nvCxnSpPr>
        <xdr:cNvPr id="108" name="直線コネクタ 107"/>
        <xdr:cNvCxnSpPr/>
      </xdr:nvCxnSpPr>
      <xdr:spPr bwMode="auto">
        <a:xfrm flipV="1">
          <a:off x="5003800" y="7114266"/>
          <a:ext cx="647700" cy="4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5111</xdr:rowOff>
    </xdr:from>
    <xdr:to>
      <xdr:col>4</xdr:col>
      <xdr:colOff>469900</xdr:colOff>
      <xdr:row>37</xdr:row>
      <xdr:rowOff>32954</xdr:rowOff>
    </xdr:to>
    <xdr:cxnSp macro="">
      <xdr:nvCxnSpPr>
        <xdr:cNvPr id="111" name="直線コネクタ 110"/>
        <xdr:cNvCxnSpPr/>
      </xdr:nvCxnSpPr>
      <xdr:spPr bwMode="auto">
        <a:xfrm>
          <a:off x="4305300" y="7129811"/>
          <a:ext cx="6985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88504</xdr:rowOff>
    </xdr:from>
    <xdr:to>
      <xdr:col>3</xdr:col>
      <xdr:colOff>904875</xdr:colOff>
      <xdr:row>37</xdr:row>
      <xdr:rowOff>5111</xdr:rowOff>
    </xdr:to>
    <xdr:cxnSp macro="">
      <xdr:nvCxnSpPr>
        <xdr:cNvPr id="114" name="直線コネクタ 113"/>
        <xdr:cNvCxnSpPr/>
      </xdr:nvCxnSpPr>
      <xdr:spPr bwMode="auto">
        <a:xfrm>
          <a:off x="3606800" y="7041754"/>
          <a:ext cx="698500" cy="8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335300</xdr:rowOff>
    </xdr:from>
    <xdr:to>
      <xdr:col>3</xdr:col>
      <xdr:colOff>206375</xdr:colOff>
      <xdr:row>36</xdr:row>
      <xdr:rowOff>88504</xdr:rowOff>
    </xdr:to>
    <xdr:cxnSp macro="">
      <xdr:nvCxnSpPr>
        <xdr:cNvPr id="117" name="直線コネクタ 116"/>
        <xdr:cNvCxnSpPr/>
      </xdr:nvCxnSpPr>
      <xdr:spPr bwMode="auto">
        <a:xfrm>
          <a:off x="2908300" y="6945650"/>
          <a:ext cx="698500" cy="9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110216</xdr:rowOff>
    </xdr:from>
    <xdr:to>
      <xdr:col>5</xdr:col>
      <xdr:colOff>34925</xdr:colOff>
      <xdr:row>37</xdr:row>
      <xdr:rowOff>40366</xdr:rowOff>
    </xdr:to>
    <xdr:sp macro="" textlink="">
      <xdr:nvSpPr>
        <xdr:cNvPr id="127" name="円/楕円 126"/>
        <xdr:cNvSpPr/>
      </xdr:nvSpPr>
      <xdr:spPr bwMode="auto">
        <a:xfrm>
          <a:off x="5600700" y="706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82293</xdr:rowOff>
    </xdr:from>
    <xdr:ext cx="762000" cy="259045"/>
    <xdr:sp macro="" textlink="">
      <xdr:nvSpPr>
        <xdr:cNvPr id="128" name="人口1人当たり決算額の推移該当値テキスト445"/>
        <xdr:cNvSpPr txBox="1"/>
      </xdr:nvSpPr>
      <xdr:spPr>
        <a:xfrm>
          <a:off x="5740400" y="703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153604</xdr:rowOff>
    </xdr:from>
    <xdr:to>
      <xdr:col>4</xdr:col>
      <xdr:colOff>520700</xdr:colOff>
      <xdr:row>37</xdr:row>
      <xdr:rowOff>83754</xdr:rowOff>
    </xdr:to>
    <xdr:sp macro="" textlink="">
      <xdr:nvSpPr>
        <xdr:cNvPr id="129" name="円/楕円 128"/>
        <xdr:cNvSpPr/>
      </xdr:nvSpPr>
      <xdr:spPr bwMode="auto">
        <a:xfrm>
          <a:off x="4953000" y="710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68531</xdr:rowOff>
    </xdr:from>
    <xdr:ext cx="736600" cy="259045"/>
    <xdr:sp macro="" textlink="">
      <xdr:nvSpPr>
        <xdr:cNvPr id="130" name="テキスト ボックス 129"/>
        <xdr:cNvSpPr txBox="1"/>
      </xdr:nvSpPr>
      <xdr:spPr>
        <a:xfrm>
          <a:off x="4622800" y="719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125761</xdr:rowOff>
    </xdr:from>
    <xdr:to>
      <xdr:col>3</xdr:col>
      <xdr:colOff>955675</xdr:colOff>
      <xdr:row>37</xdr:row>
      <xdr:rowOff>55911</xdr:rowOff>
    </xdr:to>
    <xdr:sp macro="" textlink="">
      <xdr:nvSpPr>
        <xdr:cNvPr id="131" name="円/楕円 130"/>
        <xdr:cNvSpPr/>
      </xdr:nvSpPr>
      <xdr:spPr bwMode="auto">
        <a:xfrm>
          <a:off x="4254500" y="707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40688</xdr:rowOff>
    </xdr:from>
    <xdr:ext cx="762000" cy="259045"/>
    <xdr:sp macro="" textlink="">
      <xdr:nvSpPr>
        <xdr:cNvPr id="132" name="テキスト ボックス 131"/>
        <xdr:cNvSpPr txBox="1"/>
      </xdr:nvSpPr>
      <xdr:spPr>
        <a:xfrm>
          <a:off x="3924300" y="716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37704</xdr:rowOff>
    </xdr:from>
    <xdr:to>
      <xdr:col>3</xdr:col>
      <xdr:colOff>257175</xdr:colOff>
      <xdr:row>36</xdr:row>
      <xdr:rowOff>139304</xdr:rowOff>
    </xdr:to>
    <xdr:sp macro="" textlink="">
      <xdr:nvSpPr>
        <xdr:cNvPr id="133" name="円/楕円 132"/>
        <xdr:cNvSpPr/>
      </xdr:nvSpPr>
      <xdr:spPr bwMode="auto">
        <a:xfrm>
          <a:off x="3556000" y="699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124081</xdr:rowOff>
    </xdr:from>
    <xdr:ext cx="762000" cy="259045"/>
    <xdr:sp macro="" textlink="">
      <xdr:nvSpPr>
        <xdr:cNvPr id="134" name="テキスト ボックス 133"/>
        <xdr:cNvSpPr txBox="1"/>
      </xdr:nvSpPr>
      <xdr:spPr>
        <a:xfrm>
          <a:off x="3225800" y="707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284500</xdr:rowOff>
    </xdr:from>
    <xdr:to>
      <xdr:col>2</xdr:col>
      <xdr:colOff>692150</xdr:colOff>
      <xdr:row>36</xdr:row>
      <xdr:rowOff>43200</xdr:rowOff>
    </xdr:to>
    <xdr:sp macro="" textlink="">
      <xdr:nvSpPr>
        <xdr:cNvPr id="135" name="円/楕円 134"/>
        <xdr:cNvSpPr/>
      </xdr:nvSpPr>
      <xdr:spPr bwMode="auto">
        <a:xfrm>
          <a:off x="2857500" y="689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27977</xdr:rowOff>
    </xdr:from>
    <xdr:ext cx="762000" cy="259045"/>
    <xdr:sp macro="" textlink="">
      <xdr:nvSpPr>
        <xdr:cNvPr id="136" name="テキスト ボックス 135"/>
        <xdr:cNvSpPr txBox="1"/>
      </xdr:nvSpPr>
      <xdr:spPr>
        <a:xfrm>
          <a:off x="2527300" y="69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522,262
513,835
416.85
201,279,125
197,604,136
1,240,955
101,989,411
116,067,978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29286</xdr:rowOff>
    </xdr:from>
    <xdr:to>
      <xdr:col>6</xdr:col>
      <xdr:colOff>511175</xdr:colOff>
      <xdr:row>35</xdr:row>
      <xdr:rowOff>89522</xdr:rowOff>
    </xdr:to>
    <xdr:cxnSp macro="">
      <xdr:nvCxnSpPr>
        <xdr:cNvPr id="61" name="直線コネクタ 60"/>
        <xdr:cNvCxnSpPr/>
      </xdr:nvCxnSpPr>
      <xdr:spPr>
        <a:xfrm>
          <a:off x="3797300" y="6030036"/>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25286</xdr:rowOff>
    </xdr:from>
    <xdr:to>
      <xdr:col>5</xdr:col>
      <xdr:colOff>358775</xdr:colOff>
      <xdr:row>35</xdr:row>
      <xdr:rowOff>29286</xdr:rowOff>
    </xdr:to>
    <xdr:cxnSp macro="">
      <xdr:nvCxnSpPr>
        <xdr:cNvPr id="64" name="直線コネクタ 63"/>
        <xdr:cNvCxnSpPr/>
      </xdr:nvCxnSpPr>
      <xdr:spPr>
        <a:xfrm>
          <a:off x="2908300" y="602603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25286</xdr:rowOff>
    </xdr:from>
    <xdr:to>
      <xdr:col>4</xdr:col>
      <xdr:colOff>155575</xdr:colOff>
      <xdr:row>35</xdr:row>
      <xdr:rowOff>35230</xdr:rowOff>
    </xdr:to>
    <xdr:cxnSp macro="">
      <xdr:nvCxnSpPr>
        <xdr:cNvPr id="67" name="直線コネクタ 66"/>
        <xdr:cNvCxnSpPr/>
      </xdr:nvCxnSpPr>
      <xdr:spPr>
        <a:xfrm flipV="1">
          <a:off x="2019300" y="602603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98704</xdr:rowOff>
    </xdr:from>
    <xdr:to>
      <xdr:col>2</xdr:col>
      <xdr:colOff>638175</xdr:colOff>
      <xdr:row>35</xdr:row>
      <xdr:rowOff>35230</xdr:rowOff>
    </xdr:to>
    <xdr:cxnSp macro="">
      <xdr:nvCxnSpPr>
        <xdr:cNvPr id="70" name="直線コネクタ 69"/>
        <xdr:cNvCxnSpPr/>
      </xdr:nvCxnSpPr>
      <xdr:spPr>
        <a:xfrm>
          <a:off x="1130300" y="5928004"/>
          <a:ext cx="889000" cy="10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38722</xdr:rowOff>
    </xdr:from>
    <xdr:to>
      <xdr:col>6</xdr:col>
      <xdr:colOff>561975</xdr:colOff>
      <xdr:row>35</xdr:row>
      <xdr:rowOff>140322</xdr:rowOff>
    </xdr:to>
    <xdr:sp macro="" textlink="">
      <xdr:nvSpPr>
        <xdr:cNvPr id="80" name="円/楕円 79"/>
        <xdr:cNvSpPr/>
      </xdr:nvSpPr>
      <xdr:spPr>
        <a:xfrm>
          <a:off x="4584700" y="60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17149</xdr:rowOff>
    </xdr:from>
    <xdr:ext cx="534377" cy="259045"/>
    <xdr:sp macro="" textlink="">
      <xdr:nvSpPr>
        <xdr:cNvPr id="81" name="人件費該当値テキスト"/>
        <xdr:cNvSpPr txBox="1"/>
      </xdr:nvSpPr>
      <xdr:spPr>
        <a:xfrm>
          <a:off x="4686300" y="60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149936</xdr:rowOff>
    </xdr:from>
    <xdr:to>
      <xdr:col>5</xdr:col>
      <xdr:colOff>409575</xdr:colOff>
      <xdr:row>35</xdr:row>
      <xdr:rowOff>80086</xdr:rowOff>
    </xdr:to>
    <xdr:sp macro="" textlink="">
      <xdr:nvSpPr>
        <xdr:cNvPr id="82" name="円/楕円 81"/>
        <xdr:cNvSpPr/>
      </xdr:nvSpPr>
      <xdr:spPr>
        <a:xfrm>
          <a:off x="3746500" y="59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96613</xdr:rowOff>
    </xdr:from>
    <xdr:ext cx="534377" cy="259045"/>
    <xdr:sp macro="" textlink="">
      <xdr:nvSpPr>
        <xdr:cNvPr id="83" name="テキスト ボックス 82"/>
        <xdr:cNvSpPr txBox="1"/>
      </xdr:nvSpPr>
      <xdr:spPr>
        <a:xfrm>
          <a:off x="3530111" y="57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145936</xdr:rowOff>
    </xdr:from>
    <xdr:to>
      <xdr:col>4</xdr:col>
      <xdr:colOff>206375</xdr:colOff>
      <xdr:row>35</xdr:row>
      <xdr:rowOff>76086</xdr:rowOff>
    </xdr:to>
    <xdr:sp macro="" textlink="">
      <xdr:nvSpPr>
        <xdr:cNvPr id="84" name="円/楕円 83"/>
        <xdr:cNvSpPr/>
      </xdr:nvSpPr>
      <xdr:spPr>
        <a:xfrm>
          <a:off x="2857500" y="597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92613</xdr:rowOff>
    </xdr:from>
    <xdr:ext cx="534377" cy="259045"/>
    <xdr:sp macro="" textlink="">
      <xdr:nvSpPr>
        <xdr:cNvPr id="85" name="テキスト ボックス 84"/>
        <xdr:cNvSpPr txBox="1"/>
      </xdr:nvSpPr>
      <xdr:spPr>
        <a:xfrm>
          <a:off x="2641111" y="57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155880</xdr:rowOff>
    </xdr:from>
    <xdr:to>
      <xdr:col>3</xdr:col>
      <xdr:colOff>3175</xdr:colOff>
      <xdr:row>35</xdr:row>
      <xdr:rowOff>86030</xdr:rowOff>
    </xdr:to>
    <xdr:sp macro="" textlink="">
      <xdr:nvSpPr>
        <xdr:cNvPr id="86" name="円/楕円 85"/>
        <xdr:cNvSpPr/>
      </xdr:nvSpPr>
      <xdr:spPr>
        <a:xfrm>
          <a:off x="1968500" y="5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102557</xdr:rowOff>
    </xdr:from>
    <xdr:ext cx="534377" cy="259045"/>
    <xdr:sp macro="" textlink="">
      <xdr:nvSpPr>
        <xdr:cNvPr id="87" name="テキスト ボックス 86"/>
        <xdr:cNvSpPr txBox="1"/>
      </xdr:nvSpPr>
      <xdr:spPr>
        <a:xfrm>
          <a:off x="1752111" y="576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47904</xdr:rowOff>
    </xdr:from>
    <xdr:to>
      <xdr:col>1</xdr:col>
      <xdr:colOff>485775</xdr:colOff>
      <xdr:row>34</xdr:row>
      <xdr:rowOff>149504</xdr:rowOff>
    </xdr:to>
    <xdr:sp macro="" textlink="">
      <xdr:nvSpPr>
        <xdr:cNvPr id="88" name="円/楕円 87"/>
        <xdr:cNvSpPr/>
      </xdr:nvSpPr>
      <xdr:spPr>
        <a:xfrm>
          <a:off x="1079500" y="58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166031</xdr:rowOff>
    </xdr:from>
    <xdr:ext cx="534377" cy="259045"/>
    <xdr:sp macro="" textlink="">
      <xdr:nvSpPr>
        <xdr:cNvPr id="89" name="テキスト ボックス 88"/>
        <xdr:cNvSpPr txBox="1"/>
      </xdr:nvSpPr>
      <xdr:spPr>
        <a:xfrm>
          <a:off x="863111" y="56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18720</xdr:rowOff>
    </xdr:from>
    <xdr:to>
      <xdr:col>6</xdr:col>
      <xdr:colOff>511175</xdr:colOff>
      <xdr:row>58</xdr:row>
      <xdr:rowOff>18961</xdr:rowOff>
    </xdr:to>
    <xdr:cxnSp macro="">
      <xdr:nvCxnSpPr>
        <xdr:cNvPr id="119" name="直線コネクタ 118"/>
        <xdr:cNvCxnSpPr/>
      </xdr:nvCxnSpPr>
      <xdr:spPr>
        <a:xfrm>
          <a:off x="3797300" y="9962820"/>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18720</xdr:rowOff>
    </xdr:from>
    <xdr:to>
      <xdr:col>5</xdr:col>
      <xdr:colOff>358775</xdr:colOff>
      <xdr:row>58</xdr:row>
      <xdr:rowOff>25311</xdr:rowOff>
    </xdr:to>
    <xdr:cxnSp macro="">
      <xdr:nvCxnSpPr>
        <xdr:cNvPr id="122" name="直線コネクタ 121"/>
        <xdr:cNvCxnSpPr/>
      </xdr:nvCxnSpPr>
      <xdr:spPr>
        <a:xfrm flipV="1">
          <a:off x="2908300" y="9962820"/>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25311</xdr:rowOff>
    </xdr:from>
    <xdr:to>
      <xdr:col>4</xdr:col>
      <xdr:colOff>155575</xdr:colOff>
      <xdr:row>58</xdr:row>
      <xdr:rowOff>54445</xdr:rowOff>
    </xdr:to>
    <xdr:cxnSp macro="">
      <xdr:nvCxnSpPr>
        <xdr:cNvPr id="125" name="直線コネクタ 124"/>
        <xdr:cNvCxnSpPr/>
      </xdr:nvCxnSpPr>
      <xdr:spPr>
        <a:xfrm flipV="1">
          <a:off x="2019300" y="9969411"/>
          <a:ext cx="8890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44844</xdr:rowOff>
    </xdr:from>
    <xdr:to>
      <xdr:col>2</xdr:col>
      <xdr:colOff>638175</xdr:colOff>
      <xdr:row>58</xdr:row>
      <xdr:rowOff>54445</xdr:rowOff>
    </xdr:to>
    <xdr:cxnSp macro="">
      <xdr:nvCxnSpPr>
        <xdr:cNvPr id="128" name="直線コネクタ 127"/>
        <xdr:cNvCxnSpPr/>
      </xdr:nvCxnSpPr>
      <xdr:spPr>
        <a:xfrm>
          <a:off x="1130300" y="998894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139611</xdr:rowOff>
    </xdr:from>
    <xdr:to>
      <xdr:col>6</xdr:col>
      <xdr:colOff>561975</xdr:colOff>
      <xdr:row>58</xdr:row>
      <xdr:rowOff>69761</xdr:rowOff>
    </xdr:to>
    <xdr:sp macro="" textlink="">
      <xdr:nvSpPr>
        <xdr:cNvPr id="138" name="円/楕円 137"/>
        <xdr:cNvSpPr/>
      </xdr:nvSpPr>
      <xdr:spPr>
        <a:xfrm>
          <a:off x="4584700" y="99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118038</xdr:rowOff>
    </xdr:from>
    <xdr:ext cx="534377" cy="259045"/>
    <xdr:sp macro="" textlink="">
      <xdr:nvSpPr>
        <xdr:cNvPr id="139" name="物件費該当値テキスト"/>
        <xdr:cNvSpPr txBox="1"/>
      </xdr:nvSpPr>
      <xdr:spPr>
        <a:xfrm>
          <a:off x="4686300" y="989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139370</xdr:rowOff>
    </xdr:from>
    <xdr:to>
      <xdr:col>5</xdr:col>
      <xdr:colOff>409575</xdr:colOff>
      <xdr:row>58</xdr:row>
      <xdr:rowOff>69520</xdr:rowOff>
    </xdr:to>
    <xdr:sp macro="" textlink="">
      <xdr:nvSpPr>
        <xdr:cNvPr id="140" name="円/楕円 139"/>
        <xdr:cNvSpPr/>
      </xdr:nvSpPr>
      <xdr:spPr>
        <a:xfrm>
          <a:off x="3746500" y="99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60647</xdr:rowOff>
    </xdr:from>
    <xdr:ext cx="534377" cy="259045"/>
    <xdr:sp macro="" textlink="">
      <xdr:nvSpPr>
        <xdr:cNvPr id="141" name="テキスト ボックス 140"/>
        <xdr:cNvSpPr txBox="1"/>
      </xdr:nvSpPr>
      <xdr:spPr>
        <a:xfrm>
          <a:off x="3530111" y="100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145961</xdr:rowOff>
    </xdr:from>
    <xdr:to>
      <xdr:col>4</xdr:col>
      <xdr:colOff>206375</xdr:colOff>
      <xdr:row>58</xdr:row>
      <xdr:rowOff>76111</xdr:rowOff>
    </xdr:to>
    <xdr:sp macro="" textlink="">
      <xdr:nvSpPr>
        <xdr:cNvPr id="142" name="円/楕円 141"/>
        <xdr:cNvSpPr/>
      </xdr:nvSpPr>
      <xdr:spPr>
        <a:xfrm>
          <a:off x="2857500" y="99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67238</xdr:rowOff>
    </xdr:from>
    <xdr:ext cx="534377" cy="259045"/>
    <xdr:sp macro="" textlink="">
      <xdr:nvSpPr>
        <xdr:cNvPr id="143" name="テキスト ボックス 142"/>
        <xdr:cNvSpPr txBox="1"/>
      </xdr:nvSpPr>
      <xdr:spPr>
        <a:xfrm>
          <a:off x="2641111" y="1001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3645</xdr:rowOff>
    </xdr:from>
    <xdr:to>
      <xdr:col>3</xdr:col>
      <xdr:colOff>3175</xdr:colOff>
      <xdr:row>58</xdr:row>
      <xdr:rowOff>105245</xdr:rowOff>
    </xdr:to>
    <xdr:sp macro="" textlink="">
      <xdr:nvSpPr>
        <xdr:cNvPr id="144" name="円/楕円 143"/>
        <xdr:cNvSpPr/>
      </xdr:nvSpPr>
      <xdr:spPr>
        <a:xfrm>
          <a:off x="1968500" y="99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96372</xdr:rowOff>
    </xdr:from>
    <xdr:ext cx="534377" cy="259045"/>
    <xdr:sp macro="" textlink="">
      <xdr:nvSpPr>
        <xdr:cNvPr id="145" name="テキスト ボックス 144"/>
        <xdr:cNvSpPr txBox="1"/>
      </xdr:nvSpPr>
      <xdr:spPr>
        <a:xfrm>
          <a:off x="1752111" y="100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165494</xdr:rowOff>
    </xdr:from>
    <xdr:to>
      <xdr:col>1</xdr:col>
      <xdr:colOff>485775</xdr:colOff>
      <xdr:row>58</xdr:row>
      <xdr:rowOff>95644</xdr:rowOff>
    </xdr:to>
    <xdr:sp macro="" textlink="">
      <xdr:nvSpPr>
        <xdr:cNvPr id="146" name="円/楕円 145"/>
        <xdr:cNvSpPr/>
      </xdr:nvSpPr>
      <xdr:spPr>
        <a:xfrm>
          <a:off x="1079500" y="99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86771</xdr:rowOff>
    </xdr:from>
    <xdr:ext cx="534377" cy="259045"/>
    <xdr:sp macro="" textlink="">
      <xdr:nvSpPr>
        <xdr:cNvPr id="147" name="テキスト ボックス 146"/>
        <xdr:cNvSpPr txBox="1"/>
      </xdr:nvSpPr>
      <xdr:spPr>
        <a:xfrm>
          <a:off x="863111" y="100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28829</xdr:rowOff>
    </xdr:from>
    <xdr:to>
      <xdr:col>6</xdr:col>
      <xdr:colOff>511175</xdr:colOff>
      <xdr:row>76</xdr:row>
      <xdr:rowOff>35179</xdr:rowOff>
    </xdr:to>
    <xdr:cxnSp macro="">
      <xdr:nvCxnSpPr>
        <xdr:cNvPr id="176" name="直線コネクタ 175"/>
        <xdr:cNvCxnSpPr/>
      </xdr:nvCxnSpPr>
      <xdr:spPr>
        <a:xfrm>
          <a:off x="3797300" y="1305902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28829</xdr:rowOff>
    </xdr:from>
    <xdr:to>
      <xdr:col>5</xdr:col>
      <xdr:colOff>358775</xdr:colOff>
      <xdr:row>76</xdr:row>
      <xdr:rowOff>61468</xdr:rowOff>
    </xdr:to>
    <xdr:cxnSp macro="">
      <xdr:nvCxnSpPr>
        <xdr:cNvPr id="179" name="直線コネクタ 178"/>
        <xdr:cNvCxnSpPr/>
      </xdr:nvCxnSpPr>
      <xdr:spPr>
        <a:xfrm flipV="1">
          <a:off x="2908300" y="13059029"/>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40005</xdr:rowOff>
    </xdr:from>
    <xdr:to>
      <xdr:col>4</xdr:col>
      <xdr:colOff>155575</xdr:colOff>
      <xdr:row>76</xdr:row>
      <xdr:rowOff>61468</xdr:rowOff>
    </xdr:to>
    <xdr:cxnSp macro="">
      <xdr:nvCxnSpPr>
        <xdr:cNvPr id="182" name="直線コネクタ 181"/>
        <xdr:cNvCxnSpPr/>
      </xdr:nvCxnSpPr>
      <xdr:spPr>
        <a:xfrm>
          <a:off x="2019300" y="1307020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40005</xdr:rowOff>
    </xdr:from>
    <xdr:to>
      <xdr:col>2</xdr:col>
      <xdr:colOff>638175</xdr:colOff>
      <xdr:row>76</xdr:row>
      <xdr:rowOff>71628</xdr:rowOff>
    </xdr:to>
    <xdr:cxnSp macro="">
      <xdr:nvCxnSpPr>
        <xdr:cNvPr id="185" name="直線コネクタ 184"/>
        <xdr:cNvCxnSpPr/>
      </xdr:nvCxnSpPr>
      <xdr:spPr>
        <a:xfrm flipV="1">
          <a:off x="1130300" y="13070205"/>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155829</xdr:rowOff>
    </xdr:from>
    <xdr:to>
      <xdr:col>6</xdr:col>
      <xdr:colOff>561975</xdr:colOff>
      <xdr:row>76</xdr:row>
      <xdr:rowOff>85979</xdr:rowOff>
    </xdr:to>
    <xdr:sp macro="" textlink="">
      <xdr:nvSpPr>
        <xdr:cNvPr id="195" name="円/楕円 194"/>
        <xdr:cNvSpPr/>
      </xdr:nvSpPr>
      <xdr:spPr>
        <a:xfrm>
          <a:off x="4584700" y="130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7256</xdr:rowOff>
    </xdr:from>
    <xdr:ext cx="469744" cy="259045"/>
    <xdr:sp macro="" textlink="">
      <xdr:nvSpPr>
        <xdr:cNvPr id="196" name="維持補修費該当値テキスト"/>
        <xdr:cNvSpPr txBox="1"/>
      </xdr:nvSpPr>
      <xdr:spPr>
        <a:xfrm>
          <a:off x="4686300" y="128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149479</xdr:rowOff>
    </xdr:from>
    <xdr:to>
      <xdr:col>5</xdr:col>
      <xdr:colOff>409575</xdr:colOff>
      <xdr:row>76</xdr:row>
      <xdr:rowOff>79629</xdr:rowOff>
    </xdr:to>
    <xdr:sp macro="" textlink="">
      <xdr:nvSpPr>
        <xdr:cNvPr id="197" name="円/楕円 196"/>
        <xdr:cNvSpPr/>
      </xdr:nvSpPr>
      <xdr:spPr>
        <a:xfrm>
          <a:off x="3746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96156</xdr:rowOff>
    </xdr:from>
    <xdr:ext cx="469744" cy="259045"/>
    <xdr:sp macro="" textlink="">
      <xdr:nvSpPr>
        <xdr:cNvPr id="198" name="テキスト ボックス 197"/>
        <xdr:cNvSpPr txBox="1"/>
      </xdr:nvSpPr>
      <xdr:spPr>
        <a:xfrm>
          <a:off x="3562427" y="127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10668</xdr:rowOff>
    </xdr:from>
    <xdr:to>
      <xdr:col>4</xdr:col>
      <xdr:colOff>206375</xdr:colOff>
      <xdr:row>76</xdr:row>
      <xdr:rowOff>112268</xdr:rowOff>
    </xdr:to>
    <xdr:sp macro="" textlink="">
      <xdr:nvSpPr>
        <xdr:cNvPr id="199" name="円/楕円 198"/>
        <xdr:cNvSpPr/>
      </xdr:nvSpPr>
      <xdr:spPr>
        <a:xfrm>
          <a:off x="2857500" y="130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103395</xdr:rowOff>
    </xdr:from>
    <xdr:ext cx="469744" cy="259045"/>
    <xdr:sp macro="" textlink="">
      <xdr:nvSpPr>
        <xdr:cNvPr id="200" name="テキスト ボックス 199"/>
        <xdr:cNvSpPr txBox="1"/>
      </xdr:nvSpPr>
      <xdr:spPr>
        <a:xfrm>
          <a:off x="2673427" y="1313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160655</xdr:rowOff>
    </xdr:from>
    <xdr:to>
      <xdr:col>3</xdr:col>
      <xdr:colOff>3175</xdr:colOff>
      <xdr:row>76</xdr:row>
      <xdr:rowOff>90805</xdr:rowOff>
    </xdr:to>
    <xdr:sp macro="" textlink="">
      <xdr:nvSpPr>
        <xdr:cNvPr id="201" name="円/楕円 200"/>
        <xdr:cNvSpPr/>
      </xdr:nvSpPr>
      <xdr:spPr>
        <a:xfrm>
          <a:off x="1968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81932</xdr:rowOff>
    </xdr:from>
    <xdr:ext cx="469744" cy="259045"/>
    <xdr:sp macro="" textlink="">
      <xdr:nvSpPr>
        <xdr:cNvPr id="202" name="テキスト ボックス 201"/>
        <xdr:cNvSpPr txBox="1"/>
      </xdr:nvSpPr>
      <xdr:spPr>
        <a:xfrm>
          <a:off x="1784427"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20828</xdr:rowOff>
    </xdr:from>
    <xdr:to>
      <xdr:col>1</xdr:col>
      <xdr:colOff>485775</xdr:colOff>
      <xdr:row>76</xdr:row>
      <xdr:rowOff>122428</xdr:rowOff>
    </xdr:to>
    <xdr:sp macro="" textlink="">
      <xdr:nvSpPr>
        <xdr:cNvPr id="203" name="円/楕円 202"/>
        <xdr:cNvSpPr/>
      </xdr:nvSpPr>
      <xdr:spPr>
        <a:xfrm>
          <a:off x="1079500" y="130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113555</xdr:rowOff>
    </xdr:from>
    <xdr:ext cx="469744" cy="259045"/>
    <xdr:sp macro="" textlink="">
      <xdr:nvSpPr>
        <xdr:cNvPr id="204" name="テキスト ボックス 203"/>
        <xdr:cNvSpPr txBox="1"/>
      </xdr:nvSpPr>
      <xdr:spPr>
        <a:xfrm>
          <a:off x="895427" y="1314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43511</xdr:rowOff>
    </xdr:from>
    <xdr:to>
      <xdr:col>6</xdr:col>
      <xdr:colOff>511175</xdr:colOff>
      <xdr:row>96</xdr:row>
      <xdr:rowOff>120917</xdr:rowOff>
    </xdr:to>
    <xdr:cxnSp macro="">
      <xdr:nvCxnSpPr>
        <xdr:cNvPr id="234" name="直線コネクタ 233"/>
        <xdr:cNvCxnSpPr/>
      </xdr:nvCxnSpPr>
      <xdr:spPr>
        <a:xfrm flipV="1">
          <a:off x="3797300" y="16502711"/>
          <a:ext cx="838200" cy="7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120917</xdr:rowOff>
    </xdr:from>
    <xdr:to>
      <xdr:col>5</xdr:col>
      <xdr:colOff>358775</xdr:colOff>
      <xdr:row>97</xdr:row>
      <xdr:rowOff>22937</xdr:rowOff>
    </xdr:to>
    <xdr:cxnSp macro="">
      <xdr:nvCxnSpPr>
        <xdr:cNvPr id="237" name="直線コネクタ 236"/>
        <xdr:cNvCxnSpPr/>
      </xdr:nvCxnSpPr>
      <xdr:spPr>
        <a:xfrm flipV="1">
          <a:off x="2908300" y="16580117"/>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22937</xdr:rowOff>
    </xdr:from>
    <xdr:to>
      <xdr:col>4</xdr:col>
      <xdr:colOff>155575</xdr:colOff>
      <xdr:row>97</xdr:row>
      <xdr:rowOff>81914</xdr:rowOff>
    </xdr:to>
    <xdr:cxnSp macro="">
      <xdr:nvCxnSpPr>
        <xdr:cNvPr id="240" name="直線コネクタ 239"/>
        <xdr:cNvCxnSpPr/>
      </xdr:nvCxnSpPr>
      <xdr:spPr>
        <a:xfrm flipV="1">
          <a:off x="2019300" y="16653587"/>
          <a:ext cx="889000" cy="5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81914</xdr:rowOff>
    </xdr:from>
    <xdr:to>
      <xdr:col>2</xdr:col>
      <xdr:colOff>638175</xdr:colOff>
      <xdr:row>97</xdr:row>
      <xdr:rowOff>103860</xdr:rowOff>
    </xdr:to>
    <xdr:cxnSp macro="">
      <xdr:nvCxnSpPr>
        <xdr:cNvPr id="243" name="直線コネクタ 242"/>
        <xdr:cNvCxnSpPr/>
      </xdr:nvCxnSpPr>
      <xdr:spPr>
        <a:xfrm flipV="1">
          <a:off x="1130300" y="167125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164161</xdr:rowOff>
    </xdr:from>
    <xdr:to>
      <xdr:col>6</xdr:col>
      <xdr:colOff>561975</xdr:colOff>
      <xdr:row>96</xdr:row>
      <xdr:rowOff>94311</xdr:rowOff>
    </xdr:to>
    <xdr:sp macro="" textlink="">
      <xdr:nvSpPr>
        <xdr:cNvPr id="253" name="円/楕円 252"/>
        <xdr:cNvSpPr/>
      </xdr:nvSpPr>
      <xdr:spPr>
        <a:xfrm>
          <a:off x="4584700" y="164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142588</xdr:rowOff>
    </xdr:from>
    <xdr:ext cx="599010" cy="259045"/>
    <xdr:sp macro="" textlink="">
      <xdr:nvSpPr>
        <xdr:cNvPr id="254" name="扶助費該当値テキスト"/>
        <xdr:cNvSpPr txBox="1"/>
      </xdr:nvSpPr>
      <xdr:spPr>
        <a:xfrm>
          <a:off x="4686300" y="1643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70117</xdr:rowOff>
    </xdr:from>
    <xdr:to>
      <xdr:col>5</xdr:col>
      <xdr:colOff>409575</xdr:colOff>
      <xdr:row>97</xdr:row>
      <xdr:rowOff>267</xdr:rowOff>
    </xdr:to>
    <xdr:sp macro="" textlink="">
      <xdr:nvSpPr>
        <xdr:cNvPr id="255" name="円/楕円 254"/>
        <xdr:cNvSpPr/>
      </xdr:nvSpPr>
      <xdr:spPr>
        <a:xfrm>
          <a:off x="3746500" y="16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162844</xdr:rowOff>
    </xdr:from>
    <xdr:ext cx="534377" cy="259045"/>
    <xdr:sp macro="" textlink="">
      <xdr:nvSpPr>
        <xdr:cNvPr id="256" name="テキスト ボックス 255"/>
        <xdr:cNvSpPr txBox="1"/>
      </xdr:nvSpPr>
      <xdr:spPr>
        <a:xfrm>
          <a:off x="3530111" y="166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143587</xdr:rowOff>
    </xdr:from>
    <xdr:to>
      <xdr:col>4</xdr:col>
      <xdr:colOff>206375</xdr:colOff>
      <xdr:row>97</xdr:row>
      <xdr:rowOff>73737</xdr:rowOff>
    </xdr:to>
    <xdr:sp macro="" textlink="">
      <xdr:nvSpPr>
        <xdr:cNvPr id="257" name="円/楕円 256"/>
        <xdr:cNvSpPr/>
      </xdr:nvSpPr>
      <xdr:spPr>
        <a:xfrm>
          <a:off x="2857500" y="166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64864</xdr:rowOff>
    </xdr:from>
    <xdr:ext cx="534377" cy="259045"/>
    <xdr:sp macro="" textlink="">
      <xdr:nvSpPr>
        <xdr:cNvPr id="258" name="テキスト ボックス 257"/>
        <xdr:cNvSpPr txBox="1"/>
      </xdr:nvSpPr>
      <xdr:spPr>
        <a:xfrm>
          <a:off x="2641111" y="166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31114</xdr:rowOff>
    </xdr:from>
    <xdr:to>
      <xdr:col>3</xdr:col>
      <xdr:colOff>3175</xdr:colOff>
      <xdr:row>97</xdr:row>
      <xdr:rowOff>132714</xdr:rowOff>
    </xdr:to>
    <xdr:sp macro="" textlink="">
      <xdr:nvSpPr>
        <xdr:cNvPr id="259" name="円/楕円 258"/>
        <xdr:cNvSpPr/>
      </xdr:nvSpPr>
      <xdr:spPr>
        <a:xfrm>
          <a:off x="1968500" y="166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123841</xdr:rowOff>
    </xdr:from>
    <xdr:ext cx="534377" cy="259045"/>
    <xdr:sp macro="" textlink="">
      <xdr:nvSpPr>
        <xdr:cNvPr id="260" name="テキスト ボックス 259"/>
        <xdr:cNvSpPr txBox="1"/>
      </xdr:nvSpPr>
      <xdr:spPr>
        <a:xfrm>
          <a:off x="1752111" y="167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53060</xdr:rowOff>
    </xdr:from>
    <xdr:to>
      <xdr:col>1</xdr:col>
      <xdr:colOff>485775</xdr:colOff>
      <xdr:row>97</xdr:row>
      <xdr:rowOff>154660</xdr:rowOff>
    </xdr:to>
    <xdr:sp macro="" textlink="">
      <xdr:nvSpPr>
        <xdr:cNvPr id="261" name="円/楕円 260"/>
        <xdr:cNvSpPr/>
      </xdr:nvSpPr>
      <xdr:spPr>
        <a:xfrm>
          <a:off x="1079500" y="166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145787</xdr:rowOff>
    </xdr:from>
    <xdr:ext cx="534377" cy="259045"/>
    <xdr:sp macro="" textlink="">
      <xdr:nvSpPr>
        <xdr:cNvPr id="262" name="テキスト ボックス 261"/>
        <xdr:cNvSpPr txBox="1"/>
      </xdr:nvSpPr>
      <xdr:spPr>
        <a:xfrm>
          <a:off x="863111" y="167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2037</xdr:rowOff>
    </xdr:from>
    <xdr:to>
      <xdr:col>15</xdr:col>
      <xdr:colOff>180975</xdr:colOff>
      <xdr:row>36</xdr:row>
      <xdr:rowOff>35893</xdr:rowOff>
    </xdr:to>
    <xdr:cxnSp macro="">
      <xdr:nvCxnSpPr>
        <xdr:cNvPr id="289" name="直線コネクタ 288"/>
        <xdr:cNvCxnSpPr/>
      </xdr:nvCxnSpPr>
      <xdr:spPr>
        <a:xfrm>
          <a:off x="9639300" y="6174237"/>
          <a:ext cx="8382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151976</xdr:rowOff>
    </xdr:from>
    <xdr:to>
      <xdr:col>14</xdr:col>
      <xdr:colOff>28575</xdr:colOff>
      <xdr:row>36</xdr:row>
      <xdr:rowOff>2037</xdr:rowOff>
    </xdr:to>
    <xdr:cxnSp macro="">
      <xdr:nvCxnSpPr>
        <xdr:cNvPr id="292" name="直線コネクタ 291"/>
        <xdr:cNvCxnSpPr/>
      </xdr:nvCxnSpPr>
      <xdr:spPr>
        <a:xfrm>
          <a:off x="8750300" y="6152726"/>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151976</xdr:rowOff>
    </xdr:from>
    <xdr:to>
      <xdr:col>12</xdr:col>
      <xdr:colOff>511175</xdr:colOff>
      <xdr:row>35</xdr:row>
      <xdr:rowOff>168732</xdr:rowOff>
    </xdr:to>
    <xdr:cxnSp macro="">
      <xdr:nvCxnSpPr>
        <xdr:cNvPr id="295" name="直線コネクタ 294"/>
        <xdr:cNvCxnSpPr/>
      </xdr:nvCxnSpPr>
      <xdr:spPr>
        <a:xfrm flipV="1">
          <a:off x="7861300" y="6152726"/>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152479</xdr:rowOff>
    </xdr:from>
    <xdr:to>
      <xdr:col>11</xdr:col>
      <xdr:colOff>307975</xdr:colOff>
      <xdr:row>35</xdr:row>
      <xdr:rowOff>168732</xdr:rowOff>
    </xdr:to>
    <xdr:cxnSp macro="">
      <xdr:nvCxnSpPr>
        <xdr:cNvPr id="298" name="直線コネクタ 297"/>
        <xdr:cNvCxnSpPr/>
      </xdr:nvCxnSpPr>
      <xdr:spPr>
        <a:xfrm>
          <a:off x="6972300" y="6153229"/>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156543</xdr:rowOff>
    </xdr:from>
    <xdr:to>
      <xdr:col>15</xdr:col>
      <xdr:colOff>231775</xdr:colOff>
      <xdr:row>36</xdr:row>
      <xdr:rowOff>86693</xdr:rowOff>
    </xdr:to>
    <xdr:sp macro="" textlink="">
      <xdr:nvSpPr>
        <xdr:cNvPr id="308" name="円/楕円 307"/>
        <xdr:cNvSpPr/>
      </xdr:nvSpPr>
      <xdr:spPr>
        <a:xfrm>
          <a:off x="10426700" y="6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134970</xdr:rowOff>
    </xdr:from>
    <xdr:ext cx="534377" cy="259045"/>
    <xdr:sp macro="" textlink="">
      <xdr:nvSpPr>
        <xdr:cNvPr id="309" name="補助費等該当値テキスト"/>
        <xdr:cNvSpPr txBox="1"/>
      </xdr:nvSpPr>
      <xdr:spPr>
        <a:xfrm>
          <a:off x="10528300" y="61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122687</xdr:rowOff>
    </xdr:from>
    <xdr:to>
      <xdr:col>14</xdr:col>
      <xdr:colOff>79375</xdr:colOff>
      <xdr:row>36</xdr:row>
      <xdr:rowOff>52837</xdr:rowOff>
    </xdr:to>
    <xdr:sp macro="" textlink="">
      <xdr:nvSpPr>
        <xdr:cNvPr id="310" name="円/楕円 309"/>
        <xdr:cNvSpPr/>
      </xdr:nvSpPr>
      <xdr:spPr>
        <a:xfrm>
          <a:off x="9588500" y="61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43964</xdr:rowOff>
    </xdr:from>
    <xdr:ext cx="534377" cy="259045"/>
    <xdr:sp macro="" textlink="">
      <xdr:nvSpPr>
        <xdr:cNvPr id="311" name="テキスト ボックス 310"/>
        <xdr:cNvSpPr txBox="1"/>
      </xdr:nvSpPr>
      <xdr:spPr>
        <a:xfrm>
          <a:off x="9372111" y="62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101176</xdr:rowOff>
    </xdr:from>
    <xdr:to>
      <xdr:col>12</xdr:col>
      <xdr:colOff>561975</xdr:colOff>
      <xdr:row>36</xdr:row>
      <xdr:rowOff>31326</xdr:rowOff>
    </xdr:to>
    <xdr:sp macro="" textlink="">
      <xdr:nvSpPr>
        <xdr:cNvPr id="312" name="円/楕円 311"/>
        <xdr:cNvSpPr/>
      </xdr:nvSpPr>
      <xdr:spPr>
        <a:xfrm>
          <a:off x="8699500" y="61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22453</xdr:rowOff>
    </xdr:from>
    <xdr:ext cx="534377" cy="259045"/>
    <xdr:sp macro="" textlink="">
      <xdr:nvSpPr>
        <xdr:cNvPr id="313" name="テキスト ボックス 312"/>
        <xdr:cNvSpPr txBox="1"/>
      </xdr:nvSpPr>
      <xdr:spPr>
        <a:xfrm>
          <a:off x="8483111" y="6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117932</xdr:rowOff>
    </xdr:from>
    <xdr:to>
      <xdr:col>11</xdr:col>
      <xdr:colOff>358775</xdr:colOff>
      <xdr:row>36</xdr:row>
      <xdr:rowOff>48082</xdr:rowOff>
    </xdr:to>
    <xdr:sp macro="" textlink="">
      <xdr:nvSpPr>
        <xdr:cNvPr id="314" name="円/楕円 313"/>
        <xdr:cNvSpPr/>
      </xdr:nvSpPr>
      <xdr:spPr>
        <a:xfrm>
          <a:off x="7810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39209</xdr:rowOff>
    </xdr:from>
    <xdr:ext cx="534377" cy="259045"/>
    <xdr:sp macro="" textlink="">
      <xdr:nvSpPr>
        <xdr:cNvPr id="315" name="テキスト ボックス 314"/>
        <xdr:cNvSpPr txBox="1"/>
      </xdr:nvSpPr>
      <xdr:spPr>
        <a:xfrm>
          <a:off x="7594111" y="62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101679</xdr:rowOff>
    </xdr:from>
    <xdr:to>
      <xdr:col>10</xdr:col>
      <xdr:colOff>155575</xdr:colOff>
      <xdr:row>36</xdr:row>
      <xdr:rowOff>31829</xdr:rowOff>
    </xdr:to>
    <xdr:sp macro="" textlink="">
      <xdr:nvSpPr>
        <xdr:cNvPr id="316" name="円/楕円 315"/>
        <xdr:cNvSpPr/>
      </xdr:nvSpPr>
      <xdr:spPr>
        <a:xfrm>
          <a:off x="6921500" y="61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22956</xdr:rowOff>
    </xdr:from>
    <xdr:ext cx="534377" cy="259045"/>
    <xdr:sp macro="" textlink="">
      <xdr:nvSpPr>
        <xdr:cNvPr id="317" name="テキスト ボックス 316"/>
        <xdr:cNvSpPr txBox="1"/>
      </xdr:nvSpPr>
      <xdr:spPr>
        <a:xfrm>
          <a:off x="6705111" y="61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145320</xdr:rowOff>
    </xdr:from>
    <xdr:to>
      <xdr:col>15</xdr:col>
      <xdr:colOff>180975</xdr:colOff>
      <xdr:row>55</xdr:row>
      <xdr:rowOff>103105</xdr:rowOff>
    </xdr:to>
    <xdr:cxnSp macro="">
      <xdr:nvCxnSpPr>
        <xdr:cNvPr id="347" name="直線コネクタ 346"/>
        <xdr:cNvCxnSpPr/>
      </xdr:nvCxnSpPr>
      <xdr:spPr>
        <a:xfrm flipV="1">
          <a:off x="9639300" y="9403620"/>
          <a:ext cx="8382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103105</xdr:rowOff>
    </xdr:from>
    <xdr:to>
      <xdr:col>14</xdr:col>
      <xdr:colOff>28575</xdr:colOff>
      <xdr:row>56</xdr:row>
      <xdr:rowOff>58585</xdr:rowOff>
    </xdr:to>
    <xdr:cxnSp macro="">
      <xdr:nvCxnSpPr>
        <xdr:cNvPr id="350" name="直線コネクタ 349"/>
        <xdr:cNvCxnSpPr/>
      </xdr:nvCxnSpPr>
      <xdr:spPr>
        <a:xfrm flipV="1">
          <a:off x="8750300" y="9532855"/>
          <a:ext cx="889000" cy="1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41802</xdr:rowOff>
    </xdr:from>
    <xdr:to>
      <xdr:col>12</xdr:col>
      <xdr:colOff>511175</xdr:colOff>
      <xdr:row>56</xdr:row>
      <xdr:rowOff>58585</xdr:rowOff>
    </xdr:to>
    <xdr:cxnSp macro="">
      <xdr:nvCxnSpPr>
        <xdr:cNvPr id="353" name="直線コネクタ 352"/>
        <xdr:cNvCxnSpPr/>
      </xdr:nvCxnSpPr>
      <xdr:spPr>
        <a:xfrm>
          <a:off x="7861300" y="9643002"/>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41802</xdr:rowOff>
    </xdr:from>
    <xdr:to>
      <xdr:col>11</xdr:col>
      <xdr:colOff>307975</xdr:colOff>
      <xdr:row>56</xdr:row>
      <xdr:rowOff>130708</xdr:rowOff>
    </xdr:to>
    <xdr:cxnSp macro="">
      <xdr:nvCxnSpPr>
        <xdr:cNvPr id="356" name="直線コネクタ 355"/>
        <xdr:cNvCxnSpPr/>
      </xdr:nvCxnSpPr>
      <xdr:spPr>
        <a:xfrm flipV="1">
          <a:off x="6972300" y="9643002"/>
          <a:ext cx="889000" cy="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94520</xdr:rowOff>
    </xdr:from>
    <xdr:to>
      <xdr:col>15</xdr:col>
      <xdr:colOff>231775</xdr:colOff>
      <xdr:row>55</xdr:row>
      <xdr:rowOff>24670</xdr:rowOff>
    </xdr:to>
    <xdr:sp macro="" textlink="">
      <xdr:nvSpPr>
        <xdr:cNvPr id="366" name="円/楕円 365"/>
        <xdr:cNvSpPr/>
      </xdr:nvSpPr>
      <xdr:spPr>
        <a:xfrm>
          <a:off x="10426700" y="93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117397</xdr:rowOff>
    </xdr:from>
    <xdr:ext cx="534377" cy="259045"/>
    <xdr:sp macro="" textlink="">
      <xdr:nvSpPr>
        <xdr:cNvPr id="367" name="普通建設事業費該当値テキスト"/>
        <xdr:cNvSpPr txBox="1"/>
      </xdr:nvSpPr>
      <xdr:spPr>
        <a:xfrm>
          <a:off x="10528300" y="920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59,705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52305</xdr:rowOff>
    </xdr:from>
    <xdr:to>
      <xdr:col>14</xdr:col>
      <xdr:colOff>79375</xdr:colOff>
      <xdr:row>55</xdr:row>
      <xdr:rowOff>153905</xdr:rowOff>
    </xdr:to>
    <xdr:sp macro="" textlink="">
      <xdr:nvSpPr>
        <xdr:cNvPr id="368" name="円/楕円 367"/>
        <xdr:cNvSpPr/>
      </xdr:nvSpPr>
      <xdr:spPr>
        <a:xfrm>
          <a:off x="9588500" y="94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170432</xdr:rowOff>
    </xdr:from>
    <xdr:ext cx="534377" cy="259045"/>
    <xdr:sp macro="" textlink="">
      <xdr:nvSpPr>
        <xdr:cNvPr id="369" name="テキスト ボックス 368"/>
        <xdr:cNvSpPr txBox="1"/>
      </xdr:nvSpPr>
      <xdr:spPr>
        <a:xfrm>
          <a:off x="9372111" y="92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7785</xdr:rowOff>
    </xdr:from>
    <xdr:to>
      <xdr:col>12</xdr:col>
      <xdr:colOff>561975</xdr:colOff>
      <xdr:row>56</xdr:row>
      <xdr:rowOff>109385</xdr:rowOff>
    </xdr:to>
    <xdr:sp macro="" textlink="">
      <xdr:nvSpPr>
        <xdr:cNvPr id="370" name="円/楕円 369"/>
        <xdr:cNvSpPr/>
      </xdr:nvSpPr>
      <xdr:spPr>
        <a:xfrm>
          <a:off x="8699500" y="96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100512</xdr:rowOff>
    </xdr:from>
    <xdr:ext cx="534377" cy="259045"/>
    <xdr:sp macro="" textlink="">
      <xdr:nvSpPr>
        <xdr:cNvPr id="371" name="テキスト ボックス 370"/>
        <xdr:cNvSpPr txBox="1"/>
      </xdr:nvSpPr>
      <xdr:spPr>
        <a:xfrm>
          <a:off x="8483111" y="97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162452</xdr:rowOff>
    </xdr:from>
    <xdr:to>
      <xdr:col>11</xdr:col>
      <xdr:colOff>358775</xdr:colOff>
      <xdr:row>56</xdr:row>
      <xdr:rowOff>92602</xdr:rowOff>
    </xdr:to>
    <xdr:sp macro="" textlink="">
      <xdr:nvSpPr>
        <xdr:cNvPr id="372" name="円/楕円 371"/>
        <xdr:cNvSpPr/>
      </xdr:nvSpPr>
      <xdr:spPr>
        <a:xfrm>
          <a:off x="7810500" y="95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83729</xdr:rowOff>
    </xdr:from>
    <xdr:ext cx="534377" cy="259045"/>
    <xdr:sp macro="" textlink="">
      <xdr:nvSpPr>
        <xdr:cNvPr id="373" name="テキスト ボックス 372"/>
        <xdr:cNvSpPr txBox="1"/>
      </xdr:nvSpPr>
      <xdr:spPr>
        <a:xfrm>
          <a:off x="7594111" y="96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79908</xdr:rowOff>
    </xdr:from>
    <xdr:to>
      <xdr:col>10</xdr:col>
      <xdr:colOff>155575</xdr:colOff>
      <xdr:row>57</xdr:row>
      <xdr:rowOff>10058</xdr:rowOff>
    </xdr:to>
    <xdr:sp macro="" textlink="">
      <xdr:nvSpPr>
        <xdr:cNvPr id="374" name="円/楕円 373"/>
        <xdr:cNvSpPr/>
      </xdr:nvSpPr>
      <xdr:spPr>
        <a:xfrm>
          <a:off x="6921500" y="96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26585</xdr:rowOff>
    </xdr:from>
    <xdr:ext cx="534377" cy="259045"/>
    <xdr:sp macro="" textlink="">
      <xdr:nvSpPr>
        <xdr:cNvPr id="375" name="テキスト ボックス 374"/>
        <xdr:cNvSpPr txBox="1"/>
      </xdr:nvSpPr>
      <xdr:spPr>
        <a:xfrm>
          <a:off x="6705111" y="94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145323</xdr:rowOff>
    </xdr:from>
    <xdr:to>
      <xdr:col>15</xdr:col>
      <xdr:colOff>180975</xdr:colOff>
      <xdr:row>77</xdr:row>
      <xdr:rowOff>8689</xdr:rowOff>
    </xdr:to>
    <xdr:cxnSp macro="">
      <xdr:nvCxnSpPr>
        <xdr:cNvPr id="402" name="直線コネクタ 401"/>
        <xdr:cNvCxnSpPr/>
      </xdr:nvCxnSpPr>
      <xdr:spPr>
        <a:xfrm>
          <a:off x="9639300" y="13175523"/>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133390</xdr:rowOff>
    </xdr:from>
    <xdr:to>
      <xdr:col>14</xdr:col>
      <xdr:colOff>28575</xdr:colOff>
      <xdr:row>76</xdr:row>
      <xdr:rowOff>145323</xdr:rowOff>
    </xdr:to>
    <xdr:cxnSp macro="">
      <xdr:nvCxnSpPr>
        <xdr:cNvPr id="405" name="直線コネクタ 404"/>
        <xdr:cNvCxnSpPr/>
      </xdr:nvCxnSpPr>
      <xdr:spPr>
        <a:xfrm>
          <a:off x="8750300" y="13163590"/>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129339</xdr:rowOff>
    </xdr:from>
    <xdr:to>
      <xdr:col>15</xdr:col>
      <xdr:colOff>231775</xdr:colOff>
      <xdr:row>77</xdr:row>
      <xdr:rowOff>59489</xdr:rowOff>
    </xdr:to>
    <xdr:sp macro="" textlink="">
      <xdr:nvSpPr>
        <xdr:cNvPr id="415" name="円/楕円 414"/>
        <xdr:cNvSpPr/>
      </xdr:nvSpPr>
      <xdr:spPr>
        <a:xfrm>
          <a:off x="10426700" y="131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152216</xdr:rowOff>
    </xdr:from>
    <xdr:ext cx="534377" cy="259045"/>
    <xdr:sp macro="" textlink="">
      <xdr:nvSpPr>
        <xdr:cNvPr id="416" name="普通建設事業費 （ うち新規整備　）該当値テキスト"/>
        <xdr:cNvSpPr txBox="1"/>
      </xdr:nvSpPr>
      <xdr:spPr>
        <a:xfrm>
          <a:off x="10528300" y="1301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94523</xdr:rowOff>
    </xdr:from>
    <xdr:to>
      <xdr:col>14</xdr:col>
      <xdr:colOff>79375</xdr:colOff>
      <xdr:row>77</xdr:row>
      <xdr:rowOff>24673</xdr:rowOff>
    </xdr:to>
    <xdr:sp macro="" textlink="">
      <xdr:nvSpPr>
        <xdr:cNvPr id="417" name="円/楕円 416"/>
        <xdr:cNvSpPr/>
      </xdr:nvSpPr>
      <xdr:spPr>
        <a:xfrm>
          <a:off x="9588500" y="131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15800</xdr:rowOff>
    </xdr:from>
    <xdr:ext cx="534377" cy="259045"/>
    <xdr:sp macro="" textlink="">
      <xdr:nvSpPr>
        <xdr:cNvPr id="418" name="テキスト ボックス 417"/>
        <xdr:cNvSpPr txBox="1"/>
      </xdr:nvSpPr>
      <xdr:spPr>
        <a:xfrm>
          <a:off x="9372111" y="1321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82590</xdr:rowOff>
    </xdr:from>
    <xdr:to>
      <xdr:col>12</xdr:col>
      <xdr:colOff>561975</xdr:colOff>
      <xdr:row>77</xdr:row>
      <xdr:rowOff>12740</xdr:rowOff>
    </xdr:to>
    <xdr:sp macro="" textlink="">
      <xdr:nvSpPr>
        <xdr:cNvPr id="419" name="円/楕円 418"/>
        <xdr:cNvSpPr/>
      </xdr:nvSpPr>
      <xdr:spPr>
        <a:xfrm>
          <a:off x="8699500" y="131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3867</xdr:rowOff>
    </xdr:from>
    <xdr:ext cx="534377" cy="259045"/>
    <xdr:sp macro="" textlink="">
      <xdr:nvSpPr>
        <xdr:cNvPr id="420" name="テキスト ボックス 419"/>
        <xdr:cNvSpPr txBox="1"/>
      </xdr:nvSpPr>
      <xdr:spPr>
        <a:xfrm>
          <a:off x="8483111" y="132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30266</xdr:rowOff>
    </xdr:from>
    <xdr:to>
      <xdr:col>15</xdr:col>
      <xdr:colOff>180975</xdr:colOff>
      <xdr:row>96</xdr:row>
      <xdr:rowOff>40977</xdr:rowOff>
    </xdr:to>
    <xdr:cxnSp macro="">
      <xdr:nvCxnSpPr>
        <xdr:cNvPr id="452" name="直線コネクタ 451"/>
        <xdr:cNvCxnSpPr/>
      </xdr:nvCxnSpPr>
      <xdr:spPr>
        <a:xfrm flipV="1">
          <a:off x="9639300" y="16318016"/>
          <a:ext cx="838200" cy="18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40977</xdr:rowOff>
    </xdr:from>
    <xdr:to>
      <xdr:col>14</xdr:col>
      <xdr:colOff>28575</xdr:colOff>
      <xdr:row>97</xdr:row>
      <xdr:rowOff>68769</xdr:rowOff>
    </xdr:to>
    <xdr:cxnSp macro="">
      <xdr:nvCxnSpPr>
        <xdr:cNvPr id="455" name="直線コネクタ 454"/>
        <xdr:cNvCxnSpPr/>
      </xdr:nvCxnSpPr>
      <xdr:spPr>
        <a:xfrm flipV="1">
          <a:off x="8750300" y="16500177"/>
          <a:ext cx="889000" cy="19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150916</xdr:rowOff>
    </xdr:from>
    <xdr:to>
      <xdr:col>15</xdr:col>
      <xdr:colOff>231775</xdr:colOff>
      <xdr:row>95</xdr:row>
      <xdr:rowOff>81066</xdr:rowOff>
    </xdr:to>
    <xdr:sp macro="" textlink="">
      <xdr:nvSpPr>
        <xdr:cNvPr id="465" name="円/楕円 464"/>
        <xdr:cNvSpPr/>
      </xdr:nvSpPr>
      <xdr:spPr>
        <a:xfrm>
          <a:off x="10426700" y="162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2343</xdr:rowOff>
    </xdr:from>
    <xdr:ext cx="534377" cy="259045"/>
    <xdr:sp macro="" textlink="">
      <xdr:nvSpPr>
        <xdr:cNvPr id="466" name="普通建設事業費 （ うち更新整備　）該当値テキスト"/>
        <xdr:cNvSpPr txBox="1"/>
      </xdr:nvSpPr>
      <xdr:spPr>
        <a:xfrm>
          <a:off x="10528300" y="161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161627</xdr:rowOff>
    </xdr:from>
    <xdr:to>
      <xdr:col>14</xdr:col>
      <xdr:colOff>79375</xdr:colOff>
      <xdr:row>96</xdr:row>
      <xdr:rowOff>91777</xdr:rowOff>
    </xdr:to>
    <xdr:sp macro="" textlink="">
      <xdr:nvSpPr>
        <xdr:cNvPr id="467" name="円/楕円 466"/>
        <xdr:cNvSpPr/>
      </xdr:nvSpPr>
      <xdr:spPr>
        <a:xfrm>
          <a:off x="9588500" y="164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108304</xdr:rowOff>
    </xdr:from>
    <xdr:ext cx="534377" cy="259045"/>
    <xdr:sp macro="" textlink="">
      <xdr:nvSpPr>
        <xdr:cNvPr id="468" name="テキスト ボックス 467"/>
        <xdr:cNvSpPr txBox="1"/>
      </xdr:nvSpPr>
      <xdr:spPr>
        <a:xfrm>
          <a:off x="9372111" y="162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17969</xdr:rowOff>
    </xdr:from>
    <xdr:to>
      <xdr:col>12</xdr:col>
      <xdr:colOff>561975</xdr:colOff>
      <xdr:row>97</xdr:row>
      <xdr:rowOff>119569</xdr:rowOff>
    </xdr:to>
    <xdr:sp macro="" textlink="">
      <xdr:nvSpPr>
        <xdr:cNvPr id="469" name="円/楕円 468"/>
        <xdr:cNvSpPr/>
      </xdr:nvSpPr>
      <xdr:spPr>
        <a:xfrm>
          <a:off x="8699500" y="166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110696</xdr:rowOff>
    </xdr:from>
    <xdr:ext cx="534377" cy="259045"/>
    <xdr:sp macro="" textlink="">
      <xdr:nvSpPr>
        <xdr:cNvPr id="470" name="テキスト ボックス 469"/>
        <xdr:cNvSpPr txBox="1"/>
      </xdr:nvSpPr>
      <xdr:spPr>
        <a:xfrm>
          <a:off x="8483111" y="167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49664</xdr:rowOff>
    </xdr:from>
    <xdr:to>
      <xdr:col>23</xdr:col>
      <xdr:colOff>517525</xdr:colOff>
      <xdr:row>39</xdr:row>
      <xdr:rowOff>71316</xdr:rowOff>
    </xdr:to>
    <xdr:cxnSp macro="">
      <xdr:nvCxnSpPr>
        <xdr:cNvPr id="501" name="直線コネクタ 500"/>
        <xdr:cNvCxnSpPr/>
      </xdr:nvCxnSpPr>
      <xdr:spPr>
        <a:xfrm flipV="1">
          <a:off x="15481300" y="6736214"/>
          <a:ext cx="8382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153313</xdr:rowOff>
    </xdr:from>
    <xdr:ext cx="469744" cy="259045"/>
    <xdr:sp macro="" textlink="">
      <xdr:nvSpPr>
        <xdr:cNvPr id="502" name="災害復旧事業費平均値テキスト"/>
        <xdr:cNvSpPr txBox="1"/>
      </xdr:nvSpPr>
      <xdr:spPr>
        <a:xfrm>
          <a:off x="16370300" y="6668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71316</xdr:rowOff>
    </xdr:from>
    <xdr:to>
      <xdr:col>22</xdr:col>
      <xdr:colOff>365125</xdr:colOff>
      <xdr:row>39</xdr:row>
      <xdr:rowOff>77847</xdr:rowOff>
    </xdr:to>
    <xdr:cxnSp macro="">
      <xdr:nvCxnSpPr>
        <xdr:cNvPr id="504" name="直線コネクタ 503"/>
        <xdr:cNvCxnSpPr/>
      </xdr:nvCxnSpPr>
      <xdr:spPr>
        <a:xfrm flipV="1">
          <a:off x="14592300" y="6757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71969</xdr:rowOff>
    </xdr:from>
    <xdr:to>
      <xdr:col>21</xdr:col>
      <xdr:colOff>161925</xdr:colOff>
      <xdr:row>39</xdr:row>
      <xdr:rowOff>77847</xdr:rowOff>
    </xdr:to>
    <xdr:cxnSp macro="">
      <xdr:nvCxnSpPr>
        <xdr:cNvPr id="507" name="直線コネクタ 506"/>
        <xdr:cNvCxnSpPr/>
      </xdr:nvCxnSpPr>
      <xdr:spPr>
        <a:xfrm>
          <a:off x="13703300" y="675851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52342</xdr:rowOff>
    </xdr:from>
    <xdr:to>
      <xdr:col>19</xdr:col>
      <xdr:colOff>644525</xdr:colOff>
      <xdr:row>39</xdr:row>
      <xdr:rowOff>71969</xdr:rowOff>
    </xdr:to>
    <xdr:cxnSp macro="">
      <xdr:nvCxnSpPr>
        <xdr:cNvPr id="510" name="直線コネクタ 509"/>
        <xdr:cNvCxnSpPr/>
      </xdr:nvCxnSpPr>
      <xdr:spPr>
        <a:xfrm>
          <a:off x="12814300" y="6738892"/>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95771</xdr:rowOff>
    </xdr:from>
    <xdr:ext cx="469744" cy="259045"/>
    <xdr:sp macro="" textlink="">
      <xdr:nvSpPr>
        <xdr:cNvPr id="514" name="テキスト ボックス 513"/>
        <xdr:cNvSpPr txBox="1"/>
      </xdr:nvSpPr>
      <xdr:spPr>
        <a:xfrm>
          <a:off x="12579427"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170314</xdr:rowOff>
    </xdr:from>
    <xdr:to>
      <xdr:col>23</xdr:col>
      <xdr:colOff>568325</xdr:colOff>
      <xdr:row>39</xdr:row>
      <xdr:rowOff>100464</xdr:rowOff>
    </xdr:to>
    <xdr:sp macro="" textlink="">
      <xdr:nvSpPr>
        <xdr:cNvPr id="520" name="円/楕円 519"/>
        <xdr:cNvSpPr/>
      </xdr:nvSpPr>
      <xdr:spPr>
        <a:xfrm>
          <a:off x="16268700" y="66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129691</xdr:rowOff>
    </xdr:from>
    <xdr:ext cx="469744" cy="259045"/>
    <xdr:sp macro="" textlink="">
      <xdr:nvSpPr>
        <xdr:cNvPr id="521" name="災害復旧事業費該当値テキスト"/>
        <xdr:cNvSpPr txBox="1"/>
      </xdr:nvSpPr>
      <xdr:spPr>
        <a:xfrm>
          <a:off x="16370300" y="64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20516</xdr:rowOff>
    </xdr:from>
    <xdr:to>
      <xdr:col>22</xdr:col>
      <xdr:colOff>415925</xdr:colOff>
      <xdr:row>39</xdr:row>
      <xdr:rowOff>122116</xdr:rowOff>
    </xdr:to>
    <xdr:sp macro="" textlink="">
      <xdr:nvSpPr>
        <xdr:cNvPr id="522" name="円/楕円 521"/>
        <xdr:cNvSpPr/>
      </xdr:nvSpPr>
      <xdr:spPr>
        <a:xfrm>
          <a:off x="15430500" y="67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113243</xdr:rowOff>
    </xdr:from>
    <xdr:ext cx="378565" cy="259045"/>
    <xdr:sp macro="" textlink="">
      <xdr:nvSpPr>
        <xdr:cNvPr id="523" name="テキスト ボックス 522"/>
        <xdr:cNvSpPr txBox="1"/>
      </xdr:nvSpPr>
      <xdr:spPr>
        <a:xfrm>
          <a:off x="15292017" y="67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27047</xdr:rowOff>
    </xdr:from>
    <xdr:to>
      <xdr:col>21</xdr:col>
      <xdr:colOff>212725</xdr:colOff>
      <xdr:row>39</xdr:row>
      <xdr:rowOff>128647</xdr:rowOff>
    </xdr:to>
    <xdr:sp macro="" textlink="">
      <xdr:nvSpPr>
        <xdr:cNvPr id="524" name="円/楕円 523"/>
        <xdr:cNvSpPr/>
      </xdr:nvSpPr>
      <xdr:spPr>
        <a:xfrm>
          <a:off x="14541500" y="67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119774</xdr:rowOff>
    </xdr:from>
    <xdr:ext cx="378565" cy="259045"/>
    <xdr:sp macro="" textlink="">
      <xdr:nvSpPr>
        <xdr:cNvPr id="525" name="テキスト ボックス 524"/>
        <xdr:cNvSpPr txBox="1"/>
      </xdr:nvSpPr>
      <xdr:spPr>
        <a:xfrm>
          <a:off x="14403017" y="680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21169</xdr:rowOff>
    </xdr:from>
    <xdr:to>
      <xdr:col>20</xdr:col>
      <xdr:colOff>9525</xdr:colOff>
      <xdr:row>39</xdr:row>
      <xdr:rowOff>122769</xdr:rowOff>
    </xdr:to>
    <xdr:sp macro="" textlink="">
      <xdr:nvSpPr>
        <xdr:cNvPr id="526" name="円/楕円 525"/>
        <xdr:cNvSpPr/>
      </xdr:nvSpPr>
      <xdr:spPr>
        <a:xfrm>
          <a:off x="13652500" y="6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113896</xdr:rowOff>
    </xdr:from>
    <xdr:ext cx="378565" cy="259045"/>
    <xdr:sp macro="" textlink="">
      <xdr:nvSpPr>
        <xdr:cNvPr id="527" name="テキスト ボックス 526"/>
        <xdr:cNvSpPr txBox="1"/>
      </xdr:nvSpPr>
      <xdr:spPr>
        <a:xfrm>
          <a:off x="13514017" y="680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1542</xdr:rowOff>
    </xdr:from>
    <xdr:to>
      <xdr:col>18</xdr:col>
      <xdr:colOff>492125</xdr:colOff>
      <xdr:row>39</xdr:row>
      <xdr:rowOff>103142</xdr:rowOff>
    </xdr:to>
    <xdr:sp macro="" textlink="">
      <xdr:nvSpPr>
        <xdr:cNvPr id="528" name="円/楕円 527"/>
        <xdr:cNvSpPr/>
      </xdr:nvSpPr>
      <xdr:spPr>
        <a:xfrm>
          <a:off x="12763500" y="66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119669</xdr:rowOff>
    </xdr:from>
    <xdr:ext cx="469744" cy="259045"/>
    <xdr:sp macro="" textlink="">
      <xdr:nvSpPr>
        <xdr:cNvPr id="529" name="テキスト ボックス 528"/>
        <xdr:cNvSpPr txBox="1"/>
      </xdr:nvSpPr>
      <xdr:spPr>
        <a:xfrm>
          <a:off x="12579427" y="646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170365</xdr:rowOff>
    </xdr:from>
    <xdr:to>
      <xdr:col>23</xdr:col>
      <xdr:colOff>517525</xdr:colOff>
      <xdr:row>76</xdr:row>
      <xdr:rowOff>384</xdr:rowOff>
    </xdr:to>
    <xdr:cxnSp macro="">
      <xdr:nvCxnSpPr>
        <xdr:cNvPr id="610" name="直線コネクタ 609"/>
        <xdr:cNvCxnSpPr/>
      </xdr:nvCxnSpPr>
      <xdr:spPr>
        <a:xfrm>
          <a:off x="15481300" y="13029115"/>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115436</xdr:rowOff>
    </xdr:from>
    <xdr:to>
      <xdr:col>22</xdr:col>
      <xdr:colOff>365125</xdr:colOff>
      <xdr:row>75</xdr:row>
      <xdr:rowOff>170365</xdr:rowOff>
    </xdr:to>
    <xdr:cxnSp macro="">
      <xdr:nvCxnSpPr>
        <xdr:cNvPr id="613" name="直線コネクタ 612"/>
        <xdr:cNvCxnSpPr/>
      </xdr:nvCxnSpPr>
      <xdr:spPr>
        <a:xfrm>
          <a:off x="14592300" y="12974186"/>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51264</xdr:rowOff>
    </xdr:from>
    <xdr:to>
      <xdr:col>21</xdr:col>
      <xdr:colOff>161925</xdr:colOff>
      <xdr:row>75</xdr:row>
      <xdr:rowOff>115436</xdr:rowOff>
    </xdr:to>
    <xdr:cxnSp macro="">
      <xdr:nvCxnSpPr>
        <xdr:cNvPr id="616" name="直線コネクタ 615"/>
        <xdr:cNvCxnSpPr/>
      </xdr:nvCxnSpPr>
      <xdr:spPr>
        <a:xfrm>
          <a:off x="13703300" y="12910014"/>
          <a:ext cx="8890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36406</xdr:rowOff>
    </xdr:from>
    <xdr:to>
      <xdr:col>19</xdr:col>
      <xdr:colOff>644525</xdr:colOff>
      <xdr:row>75</xdr:row>
      <xdr:rowOff>51264</xdr:rowOff>
    </xdr:to>
    <xdr:cxnSp macro="">
      <xdr:nvCxnSpPr>
        <xdr:cNvPr id="619" name="直線コネクタ 618"/>
        <xdr:cNvCxnSpPr/>
      </xdr:nvCxnSpPr>
      <xdr:spPr>
        <a:xfrm>
          <a:off x="12814300" y="12895156"/>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121034</xdr:rowOff>
    </xdr:from>
    <xdr:to>
      <xdr:col>23</xdr:col>
      <xdr:colOff>568325</xdr:colOff>
      <xdr:row>76</xdr:row>
      <xdr:rowOff>51184</xdr:rowOff>
    </xdr:to>
    <xdr:sp macro="" textlink="">
      <xdr:nvSpPr>
        <xdr:cNvPr id="629" name="円/楕円 628"/>
        <xdr:cNvSpPr/>
      </xdr:nvSpPr>
      <xdr:spPr>
        <a:xfrm>
          <a:off x="16268700" y="129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99461</xdr:rowOff>
    </xdr:from>
    <xdr:ext cx="534377" cy="259045"/>
    <xdr:sp macro="" textlink="">
      <xdr:nvSpPr>
        <xdr:cNvPr id="630" name="公債費該当値テキスト"/>
        <xdr:cNvSpPr txBox="1"/>
      </xdr:nvSpPr>
      <xdr:spPr>
        <a:xfrm>
          <a:off x="16370300" y="129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28,766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119565</xdr:rowOff>
    </xdr:from>
    <xdr:to>
      <xdr:col>22</xdr:col>
      <xdr:colOff>415925</xdr:colOff>
      <xdr:row>76</xdr:row>
      <xdr:rowOff>49715</xdr:rowOff>
    </xdr:to>
    <xdr:sp macro="" textlink="">
      <xdr:nvSpPr>
        <xdr:cNvPr id="631" name="円/楕円 630"/>
        <xdr:cNvSpPr/>
      </xdr:nvSpPr>
      <xdr:spPr>
        <a:xfrm>
          <a:off x="15430500" y="129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40842</xdr:rowOff>
    </xdr:from>
    <xdr:ext cx="534377" cy="259045"/>
    <xdr:sp macro="" textlink="">
      <xdr:nvSpPr>
        <xdr:cNvPr id="632" name="テキスト ボックス 631"/>
        <xdr:cNvSpPr txBox="1"/>
      </xdr:nvSpPr>
      <xdr:spPr>
        <a:xfrm>
          <a:off x="15214111" y="130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64636</xdr:rowOff>
    </xdr:from>
    <xdr:to>
      <xdr:col>21</xdr:col>
      <xdr:colOff>212725</xdr:colOff>
      <xdr:row>75</xdr:row>
      <xdr:rowOff>166235</xdr:rowOff>
    </xdr:to>
    <xdr:sp macro="" textlink="">
      <xdr:nvSpPr>
        <xdr:cNvPr id="633" name="円/楕円 632"/>
        <xdr:cNvSpPr/>
      </xdr:nvSpPr>
      <xdr:spPr>
        <a:xfrm>
          <a:off x="14541500" y="1292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157363</xdr:rowOff>
    </xdr:from>
    <xdr:ext cx="534377" cy="259045"/>
    <xdr:sp macro="" textlink="">
      <xdr:nvSpPr>
        <xdr:cNvPr id="634" name="テキスト ボックス 633"/>
        <xdr:cNvSpPr txBox="1"/>
      </xdr:nvSpPr>
      <xdr:spPr>
        <a:xfrm>
          <a:off x="14325111" y="1301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464</xdr:rowOff>
    </xdr:from>
    <xdr:to>
      <xdr:col>20</xdr:col>
      <xdr:colOff>9525</xdr:colOff>
      <xdr:row>75</xdr:row>
      <xdr:rowOff>102064</xdr:rowOff>
    </xdr:to>
    <xdr:sp macro="" textlink="">
      <xdr:nvSpPr>
        <xdr:cNvPr id="635" name="円/楕円 634"/>
        <xdr:cNvSpPr/>
      </xdr:nvSpPr>
      <xdr:spPr>
        <a:xfrm>
          <a:off x="13652500" y="128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93191</xdr:rowOff>
    </xdr:from>
    <xdr:ext cx="534377" cy="259045"/>
    <xdr:sp macro="" textlink="">
      <xdr:nvSpPr>
        <xdr:cNvPr id="636" name="テキスト ボックス 635"/>
        <xdr:cNvSpPr txBox="1"/>
      </xdr:nvSpPr>
      <xdr:spPr>
        <a:xfrm>
          <a:off x="13436111" y="129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157056</xdr:rowOff>
    </xdr:from>
    <xdr:to>
      <xdr:col>18</xdr:col>
      <xdr:colOff>492125</xdr:colOff>
      <xdr:row>75</xdr:row>
      <xdr:rowOff>87206</xdr:rowOff>
    </xdr:to>
    <xdr:sp macro="" textlink="">
      <xdr:nvSpPr>
        <xdr:cNvPr id="637" name="円/楕円 636"/>
        <xdr:cNvSpPr/>
      </xdr:nvSpPr>
      <xdr:spPr>
        <a:xfrm>
          <a:off x="12763500" y="128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78333</xdr:rowOff>
    </xdr:from>
    <xdr:ext cx="534377" cy="259045"/>
    <xdr:sp macro="" textlink="">
      <xdr:nvSpPr>
        <xdr:cNvPr id="638" name="テキスト ボックス 637"/>
        <xdr:cNvSpPr txBox="1"/>
      </xdr:nvSpPr>
      <xdr:spPr>
        <a:xfrm>
          <a:off x="12547111" y="129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162103</xdr:rowOff>
    </xdr:from>
    <xdr:to>
      <xdr:col>23</xdr:col>
      <xdr:colOff>517525</xdr:colOff>
      <xdr:row>98</xdr:row>
      <xdr:rowOff>83648</xdr:rowOff>
    </xdr:to>
    <xdr:cxnSp macro="">
      <xdr:nvCxnSpPr>
        <xdr:cNvPr id="665" name="直線コネクタ 664"/>
        <xdr:cNvCxnSpPr/>
      </xdr:nvCxnSpPr>
      <xdr:spPr>
        <a:xfrm>
          <a:off x="15481300" y="16621303"/>
          <a:ext cx="838200" cy="2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110806</xdr:rowOff>
    </xdr:from>
    <xdr:to>
      <xdr:col>22</xdr:col>
      <xdr:colOff>365125</xdr:colOff>
      <xdr:row>96</xdr:row>
      <xdr:rowOff>162103</xdr:rowOff>
    </xdr:to>
    <xdr:cxnSp macro="">
      <xdr:nvCxnSpPr>
        <xdr:cNvPr id="668" name="直線コネクタ 667"/>
        <xdr:cNvCxnSpPr/>
      </xdr:nvCxnSpPr>
      <xdr:spPr>
        <a:xfrm>
          <a:off x="14592300" y="16570006"/>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110806</xdr:rowOff>
    </xdr:from>
    <xdr:to>
      <xdr:col>21</xdr:col>
      <xdr:colOff>161925</xdr:colOff>
      <xdr:row>98</xdr:row>
      <xdr:rowOff>8758</xdr:rowOff>
    </xdr:to>
    <xdr:cxnSp macro="">
      <xdr:nvCxnSpPr>
        <xdr:cNvPr id="671" name="直線コネクタ 670"/>
        <xdr:cNvCxnSpPr/>
      </xdr:nvCxnSpPr>
      <xdr:spPr>
        <a:xfrm flipV="1">
          <a:off x="13703300" y="16570006"/>
          <a:ext cx="889000" cy="2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8758</xdr:rowOff>
    </xdr:from>
    <xdr:to>
      <xdr:col>19</xdr:col>
      <xdr:colOff>644525</xdr:colOff>
      <xdr:row>98</xdr:row>
      <xdr:rowOff>77978</xdr:rowOff>
    </xdr:to>
    <xdr:cxnSp macro="">
      <xdr:nvCxnSpPr>
        <xdr:cNvPr id="674" name="直線コネクタ 673"/>
        <xdr:cNvCxnSpPr/>
      </xdr:nvCxnSpPr>
      <xdr:spPr>
        <a:xfrm flipV="1">
          <a:off x="12814300" y="16810858"/>
          <a:ext cx="8890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32848</xdr:rowOff>
    </xdr:from>
    <xdr:to>
      <xdr:col>23</xdr:col>
      <xdr:colOff>568325</xdr:colOff>
      <xdr:row>98</xdr:row>
      <xdr:rowOff>134448</xdr:rowOff>
    </xdr:to>
    <xdr:sp macro="" textlink="">
      <xdr:nvSpPr>
        <xdr:cNvPr id="684" name="円/楕円 683"/>
        <xdr:cNvSpPr/>
      </xdr:nvSpPr>
      <xdr:spPr>
        <a:xfrm>
          <a:off x="16268700" y="168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119225</xdr:rowOff>
    </xdr:from>
    <xdr:ext cx="469744" cy="259045"/>
    <xdr:sp macro="" textlink="">
      <xdr:nvSpPr>
        <xdr:cNvPr id="685" name="積立金該当値テキスト"/>
        <xdr:cNvSpPr txBox="1"/>
      </xdr:nvSpPr>
      <xdr:spPr>
        <a:xfrm>
          <a:off x="16370300" y="1674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111303</xdr:rowOff>
    </xdr:from>
    <xdr:to>
      <xdr:col>22</xdr:col>
      <xdr:colOff>415925</xdr:colOff>
      <xdr:row>97</xdr:row>
      <xdr:rowOff>41453</xdr:rowOff>
    </xdr:to>
    <xdr:sp macro="" textlink="">
      <xdr:nvSpPr>
        <xdr:cNvPr id="686" name="円/楕円 685"/>
        <xdr:cNvSpPr/>
      </xdr:nvSpPr>
      <xdr:spPr>
        <a:xfrm>
          <a:off x="15430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57980</xdr:rowOff>
    </xdr:from>
    <xdr:ext cx="469744" cy="259045"/>
    <xdr:sp macro="" textlink="">
      <xdr:nvSpPr>
        <xdr:cNvPr id="687" name="テキスト ボックス 686"/>
        <xdr:cNvSpPr txBox="1"/>
      </xdr:nvSpPr>
      <xdr:spPr>
        <a:xfrm>
          <a:off x="15246427" y="163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60006</xdr:rowOff>
    </xdr:from>
    <xdr:to>
      <xdr:col>21</xdr:col>
      <xdr:colOff>212725</xdr:colOff>
      <xdr:row>96</xdr:row>
      <xdr:rowOff>161606</xdr:rowOff>
    </xdr:to>
    <xdr:sp macro="" textlink="">
      <xdr:nvSpPr>
        <xdr:cNvPr id="688" name="円/楕円 687"/>
        <xdr:cNvSpPr/>
      </xdr:nvSpPr>
      <xdr:spPr>
        <a:xfrm>
          <a:off x="14541500" y="165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152733</xdr:rowOff>
    </xdr:from>
    <xdr:ext cx="469744" cy="259045"/>
    <xdr:sp macro="" textlink="">
      <xdr:nvSpPr>
        <xdr:cNvPr id="689" name="テキスト ボックス 688"/>
        <xdr:cNvSpPr txBox="1"/>
      </xdr:nvSpPr>
      <xdr:spPr>
        <a:xfrm>
          <a:off x="14357427" y="166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129408</xdr:rowOff>
    </xdr:from>
    <xdr:to>
      <xdr:col>20</xdr:col>
      <xdr:colOff>9525</xdr:colOff>
      <xdr:row>98</xdr:row>
      <xdr:rowOff>59558</xdr:rowOff>
    </xdr:to>
    <xdr:sp macro="" textlink="">
      <xdr:nvSpPr>
        <xdr:cNvPr id="690" name="円/楕円 689"/>
        <xdr:cNvSpPr/>
      </xdr:nvSpPr>
      <xdr:spPr>
        <a:xfrm>
          <a:off x="13652500" y="167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50685</xdr:rowOff>
    </xdr:from>
    <xdr:ext cx="469744" cy="259045"/>
    <xdr:sp macro="" textlink="">
      <xdr:nvSpPr>
        <xdr:cNvPr id="691" name="テキスト ボックス 690"/>
        <xdr:cNvSpPr txBox="1"/>
      </xdr:nvSpPr>
      <xdr:spPr>
        <a:xfrm>
          <a:off x="13468427" y="168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27178</xdr:rowOff>
    </xdr:from>
    <xdr:to>
      <xdr:col>18</xdr:col>
      <xdr:colOff>492125</xdr:colOff>
      <xdr:row>98</xdr:row>
      <xdr:rowOff>128778</xdr:rowOff>
    </xdr:to>
    <xdr:sp macro="" textlink="">
      <xdr:nvSpPr>
        <xdr:cNvPr id="692" name="円/楕円 691"/>
        <xdr:cNvSpPr/>
      </xdr:nvSpPr>
      <xdr:spPr>
        <a:xfrm>
          <a:off x="12763500" y="168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119905</xdr:rowOff>
    </xdr:from>
    <xdr:ext cx="469744" cy="259045"/>
    <xdr:sp macro="" textlink="">
      <xdr:nvSpPr>
        <xdr:cNvPr id="693" name="テキスト ボックス 692"/>
        <xdr:cNvSpPr txBox="1"/>
      </xdr:nvSpPr>
      <xdr:spPr>
        <a:xfrm>
          <a:off x="12579427" y="1692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20012</xdr:rowOff>
    </xdr:from>
    <xdr:to>
      <xdr:col>32</xdr:col>
      <xdr:colOff>187325</xdr:colOff>
      <xdr:row>37</xdr:row>
      <xdr:rowOff>152763</xdr:rowOff>
    </xdr:to>
    <xdr:cxnSp macro="">
      <xdr:nvCxnSpPr>
        <xdr:cNvPr id="724" name="直線コネクタ 723"/>
        <xdr:cNvCxnSpPr/>
      </xdr:nvCxnSpPr>
      <xdr:spPr>
        <a:xfrm flipV="1">
          <a:off x="21323300" y="6363662"/>
          <a:ext cx="838200" cy="1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5"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152763</xdr:rowOff>
    </xdr:from>
    <xdr:to>
      <xdr:col>31</xdr:col>
      <xdr:colOff>34925</xdr:colOff>
      <xdr:row>38</xdr:row>
      <xdr:rowOff>52179</xdr:rowOff>
    </xdr:to>
    <xdr:cxnSp macro="">
      <xdr:nvCxnSpPr>
        <xdr:cNvPr id="727" name="直線コネクタ 726"/>
        <xdr:cNvCxnSpPr/>
      </xdr:nvCxnSpPr>
      <xdr:spPr>
        <a:xfrm flipV="1">
          <a:off x="20434300" y="6496413"/>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52179</xdr:rowOff>
    </xdr:from>
    <xdr:to>
      <xdr:col>29</xdr:col>
      <xdr:colOff>517525</xdr:colOff>
      <xdr:row>38</xdr:row>
      <xdr:rowOff>135128</xdr:rowOff>
    </xdr:to>
    <xdr:cxnSp macro="">
      <xdr:nvCxnSpPr>
        <xdr:cNvPr id="730" name="直線コネクタ 729"/>
        <xdr:cNvCxnSpPr/>
      </xdr:nvCxnSpPr>
      <xdr:spPr>
        <a:xfrm flipV="1">
          <a:off x="19545300" y="6567279"/>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40749</xdr:rowOff>
    </xdr:from>
    <xdr:to>
      <xdr:col>28</xdr:col>
      <xdr:colOff>314325</xdr:colOff>
      <xdr:row>38</xdr:row>
      <xdr:rowOff>135128</xdr:rowOff>
    </xdr:to>
    <xdr:cxnSp macro="">
      <xdr:nvCxnSpPr>
        <xdr:cNvPr id="733" name="直線コネクタ 732"/>
        <xdr:cNvCxnSpPr/>
      </xdr:nvCxnSpPr>
      <xdr:spPr>
        <a:xfrm>
          <a:off x="18656300" y="6555849"/>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140662</xdr:rowOff>
    </xdr:from>
    <xdr:to>
      <xdr:col>32</xdr:col>
      <xdr:colOff>238125</xdr:colOff>
      <xdr:row>37</xdr:row>
      <xdr:rowOff>70812</xdr:rowOff>
    </xdr:to>
    <xdr:sp macro="" textlink="">
      <xdr:nvSpPr>
        <xdr:cNvPr id="743" name="円/楕円 742"/>
        <xdr:cNvSpPr/>
      </xdr:nvSpPr>
      <xdr:spPr>
        <a:xfrm>
          <a:off x="22110700" y="6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163539</xdr:rowOff>
    </xdr:from>
    <xdr:ext cx="469744" cy="259045"/>
    <xdr:sp macro="" textlink="">
      <xdr:nvSpPr>
        <xdr:cNvPr id="744" name="投資及び出資金該当値テキスト"/>
        <xdr:cNvSpPr txBox="1"/>
      </xdr:nvSpPr>
      <xdr:spPr>
        <a:xfrm>
          <a:off x="22212300" y="616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101963</xdr:rowOff>
    </xdr:from>
    <xdr:to>
      <xdr:col>31</xdr:col>
      <xdr:colOff>85725</xdr:colOff>
      <xdr:row>38</xdr:row>
      <xdr:rowOff>32113</xdr:rowOff>
    </xdr:to>
    <xdr:sp macro="" textlink="">
      <xdr:nvSpPr>
        <xdr:cNvPr id="745" name="円/楕円 744"/>
        <xdr:cNvSpPr/>
      </xdr:nvSpPr>
      <xdr:spPr>
        <a:xfrm>
          <a:off x="21272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23240</xdr:rowOff>
    </xdr:from>
    <xdr:ext cx="469744" cy="259045"/>
    <xdr:sp macro="" textlink="">
      <xdr:nvSpPr>
        <xdr:cNvPr id="746" name="テキスト ボックス 745"/>
        <xdr:cNvSpPr txBox="1"/>
      </xdr:nvSpPr>
      <xdr:spPr>
        <a:xfrm>
          <a:off x="21088427"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1379</xdr:rowOff>
    </xdr:from>
    <xdr:to>
      <xdr:col>29</xdr:col>
      <xdr:colOff>568325</xdr:colOff>
      <xdr:row>38</xdr:row>
      <xdr:rowOff>102979</xdr:rowOff>
    </xdr:to>
    <xdr:sp macro="" textlink="">
      <xdr:nvSpPr>
        <xdr:cNvPr id="747" name="円/楕円 746"/>
        <xdr:cNvSpPr/>
      </xdr:nvSpPr>
      <xdr:spPr>
        <a:xfrm>
          <a:off x="20383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94106</xdr:rowOff>
    </xdr:from>
    <xdr:ext cx="469744" cy="259045"/>
    <xdr:sp macro="" textlink="">
      <xdr:nvSpPr>
        <xdr:cNvPr id="748" name="テキスト ボックス 747"/>
        <xdr:cNvSpPr txBox="1"/>
      </xdr:nvSpPr>
      <xdr:spPr>
        <a:xfrm>
          <a:off x="20199427" y="6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84328</xdr:rowOff>
    </xdr:from>
    <xdr:to>
      <xdr:col>28</xdr:col>
      <xdr:colOff>365125</xdr:colOff>
      <xdr:row>39</xdr:row>
      <xdr:rowOff>14478</xdr:rowOff>
    </xdr:to>
    <xdr:sp macro="" textlink="">
      <xdr:nvSpPr>
        <xdr:cNvPr id="749" name="円/楕円 748"/>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5605</xdr:rowOff>
    </xdr:from>
    <xdr:ext cx="378565" cy="259045"/>
    <xdr:sp macro="" textlink="">
      <xdr:nvSpPr>
        <xdr:cNvPr id="750" name="テキスト ボックス 749"/>
        <xdr:cNvSpPr txBox="1"/>
      </xdr:nvSpPr>
      <xdr:spPr>
        <a:xfrm>
          <a:off x="19356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161399</xdr:rowOff>
    </xdr:from>
    <xdr:to>
      <xdr:col>27</xdr:col>
      <xdr:colOff>161925</xdr:colOff>
      <xdr:row>38</xdr:row>
      <xdr:rowOff>91549</xdr:rowOff>
    </xdr:to>
    <xdr:sp macro="" textlink="">
      <xdr:nvSpPr>
        <xdr:cNvPr id="751" name="円/楕円 750"/>
        <xdr:cNvSpPr/>
      </xdr:nvSpPr>
      <xdr:spPr>
        <a:xfrm>
          <a:off x="18605500" y="65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82676</xdr:rowOff>
    </xdr:from>
    <xdr:ext cx="469744" cy="259045"/>
    <xdr:sp macro="" textlink="">
      <xdr:nvSpPr>
        <xdr:cNvPr id="752" name="テキスト ボックス 751"/>
        <xdr:cNvSpPr txBox="1"/>
      </xdr:nvSpPr>
      <xdr:spPr>
        <a:xfrm>
          <a:off x="18421427" y="659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121804</xdr:rowOff>
    </xdr:from>
    <xdr:to>
      <xdr:col>32</xdr:col>
      <xdr:colOff>187325</xdr:colOff>
      <xdr:row>53</xdr:row>
      <xdr:rowOff>80590</xdr:rowOff>
    </xdr:to>
    <xdr:cxnSp macro="">
      <xdr:nvCxnSpPr>
        <xdr:cNvPr id="783" name="直線コネクタ 782"/>
        <xdr:cNvCxnSpPr/>
      </xdr:nvCxnSpPr>
      <xdr:spPr>
        <a:xfrm>
          <a:off x="21323300" y="9037204"/>
          <a:ext cx="838200" cy="13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4"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160699</xdr:rowOff>
    </xdr:from>
    <xdr:to>
      <xdr:col>31</xdr:col>
      <xdr:colOff>34925</xdr:colOff>
      <xdr:row>52</xdr:row>
      <xdr:rowOff>121804</xdr:rowOff>
    </xdr:to>
    <xdr:cxnSp macro="">
      <xdr:nvCxnSpPr>
        <xdr:cNvPr id="786" name="直線コネクタ 785"/>
        <xdr:cNvCxnSpPr/>
      </xdr:nvCxnSpPr>
      <xdr:spPr>
        <a:xfrm>
          <a:off x="20434300" y="8904649"/>
          <a:ext cx="889000" cy="1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88" name="テキスト ボックス 787"/>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160699</xdr:rowOff>
    </xdr:from>
    <xdr:to>
      <xdr:col>29</xdr:col>
      <xdr:colOff>517525</xdr:colOff>
      <xdr:row>52</xdr:row>
      <xdr:rowOff>23114</xdr:rowOff>
    </xdr:to>
    <xdr:cxnSp macro="">
      <xdr:nvCxnSpPr>
        <xdr:cNvPr id="789" name="直線コネクタ 788"/>
        <xdr:cNvCxnSpPr/>
      </xdr:nvCxnSpPr>
      <xdr:spPr>
        <a:xfrm flipV="1">
          <a:off x="19545300" y="8904649"/>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1" name="テキスト ボックス 790"/>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23114</xdr:rowOff>
    </xdr:from>
    <xdr:to>
      <xdr:col>28</xdr:col>
      <xdr:colOff>314325</xdr:colOff>
      <xdr:row>52</xdr:row>
      <xdr:rowOff>57698</xdr:rowOff>
    </xdr:to>
    <xdr:cxnSp macro="">
      <xdr:nvCxnSpPr>
        <xdr:cNvPr id="792" name="直線コネクタ 791"/>
        <xdr:cNvCxnSpPr/>
      </xdr:nvCxnSpPr>
      <xdr:spPr>
        <a:xfrm flipV="1">
          <a:off x="18656300" y="8938514"/>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4" name="テキスト ボックス 793"/>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6" name="テキスト ボックス 795"/>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29790</xdr:rowOff>
    </xdr:from>
    <xdr:to>
      <xdr:col>32</xdr:col>
      <xdr:colOff>238125</xdr:colOff>
      <xdr:row>53</xdr:row>
      <xdr:rowOff>131390</xdr:rowOff>
    </xdr:to>
    <xdr:sp macro="" textlink="">
      <xdr:nvSpPr>
        <xdr:cNvPr id="802" name="円/楕円 801"/>
        <xdr:cNvSpPr/>
      </xdr:nvSpPr>
      <xdr:spPr>
        <a:xfrm>
          <a:off x="22110700" y="91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52667</xdr:rowOff>
    </xdr:from>
    <xdr:ext cx="534377" cy="259045"/>
    <xdr:sp macro="" textlink="">
      <xdr:nvSpPr>
        <xdr:cNvPr id="803" name="貸付金該当値テキスト"/>
        <xdr:cNvSpPr txBox="1"/>
      </xdr:nvSpPr>
      <xdr:spPr>
        <a:xfrm>
          <a:off x="22212300" y="896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32,060</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71004</xdr:rowOff>
    </xdr:from>
    <xdr:to>
      <xdr:col>31</xdr:col>
      <xdr:colOff>85725</xdr:colOff>
      <xdr:row>53</xdr:row>
      <xdr:rowOff>1154</xdr:rowOff>
    </xdr:to>
    <xdr:sp macro="" textlink="">
      <xdr:nvSpPr>
        <xdr:cNvPr id="804" name="円/楕円 803"/>
        <xdr:cNvSpPr/>
      </xdr:nvSpPr>
      <xdr:spPr>
        <a:xfrm>
          <a:off x="21272500" y="89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17681</xdr:rowOff>
    </xdr:from>
    <xdr:ext cx="534377" cy="259045"/>
    <xdr:sp macro="" textlink="">
      <xdr:nvSpPr>
        <xdr:cNvPr id="805" name="テキスト ボックス 804"/>
        <xdr:cNvSpPr txBox="1"/>
      </xdr:nvSpPr>
      <xdr:spPr>
        <a:xfrm>
          <a:off x="21056111" y="87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36,048</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109899</xdr:rowOff>
    </xdr:from>
    <xdr:to>
      <xdr:col>29</xdr:col>
      <xdr:colOff>568325</xdr:colOff>
      <xdr:row>52</xdr:row>
      <xdr:rowOff>40049</xdr:rowOff>
    </xdr:to>
    <xdr:sp macro="" textlink="">
      <xdr:nvSpPr>
        <xdr:cNvPr id="806" name="円/楕円 805"/>
        <xdr:cNvSpPr/>
      </xdr:nvSpPr>
      <xdr:spPr>
        <a:xfrm>
          <a:off x="20383500" y="885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56576</xdr:rowOff>
    </xdr:from>
    <xdr:ext cx="534377" cy="259045"/>
    <xdr:sp macro="" textlink="">
      <xdr:nvSpPr>
        <xdr:cNvPr id="807" name="テキスト ボックス 806"/>
        <xdr:cNvSpPr txBox="1"/>
      </xdr:nvSpPr>
      <xdr:spPr>
        <a:xfrm>
          <a:off x="20167111" y="86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143764</xdr:rowOff>
    </xdr:from>
    <xdr:to>
      <xdr:col>28</xdr:col>
      <xdr:colOff>365125</xdr:colOff>
      <xdr:row>52</xdr:row>
      <xdr:rowOff>73914</xdr:rowOff>
    </xdr:to>
    <xdr:sp macro="" textlink="">
      <xdr:nvSpPr>
        <xdr:cNvPr id="808" name="円/楕円 807"/>
        <xdr:cNvSpPr/>
      </xdr:nvSpPr>
      <xdr:spPr>
        <a:xfrm>
          <a:off x="19494500" y="88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90441</xdr:rowOff>
    </xdr:from>
    <xdr:ext cx="534377" cy="259045"/>
    <xdr:sp macro="" textlink="">
      <xdr:nvSpPr>
        <xdr:cNvPr id="809" name="テキスト ボックス 808"/>
        <xdr:cNvSpPr txBox="1"/>
      </xdr:nvSpPr>
      <xdr:spPr>
        <a:xfrm>
          <a:off x="19278111" y="866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39,070</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6898</xdr:rowOff>
    </xdr:from>
    <xdr:to>
      <xdr:col>27</xdr:col>
      <xdr:colOff>161925</xdr:colOff>
      <xdr:row>52</xdr:row>
      <xdr:rowOff>108498</xdr:rowOff>
    </xdr:to>
    <xdr:sp macro="" textlink="">
      <xdr:nvSpPr>
        <xdr:cNvPr id="810" name="円/楕円 809"/>
        <xdr:cNvSpPr/>
      </xdr:nvSpPr>
      <xdr:spPr>
        <a:xfrm>
          <a:off x="18605500" y="892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125025</xdr:rowOff>
    </xdr:from>
    <xdr:ext cx="534377" cy="259045"/>
    <xdr:sp macro="" textlink="">
      <xdr:nvSpPr>
        <xdr:cNvPr id="811" name="テキスト ボックス 810"/>
        <xdr:cNvSpPr txBox="1"/>
      </xdr:nvSpPr>
      <xdr:spPr>
        <a:xfrm>
          <a:off x="18389111" y="869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67625</xdr:rowOff>
    </xdr:from>
    <xdr:to>
      <xdr:col>32</xdr:col>
      <xdr:colOff>187325</xdr:colOff>
      <xdr:row>78</xdr:row>
      <xdr:rowOff>75986</xdr:rowOff>
    </xdr:to>
    <xdr:cxnSp macro="">
      <xdr:nvCxnSpPr>
        <xdr:cNvPr id="843" name="直線コネクタ 842"/>
        <xdr:cNvCxnSpPr/>
      </xdr:nvCxnSpPr>
      <xdr:spPr>
        <a:xfrm>
          <a:off x="21323300" y="13440725"/>
          <a:ext cx="8382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67625</xdr:rowOff>
    </xdr:from>
    <xdr:to>
      <xdr:col>31</xdr:col>
      <xdr:colOff>34925</xdr:colOff>
      <xdr:row>78</xdr:row>
      <xdr:rowOff>117101</xdr:rowOff>
    </xdr:to>
    <xdr:cxnSp macro="">
      <xdr:nvCxnSpPr>
        <xdr:cNvPr id="846" name="直線コネクタ 845"/>
        <xdr:cNvCxnSpPr/>
      </xdr:nvCxnSpPr>
      <xdr:spPr>
        <a:xfrm flipV="1">
          <a:off x="20434300" y="13440725"/>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117101</xdr:rowOff>
    </xdr:from>
    <xdr:to>
      <xdr:col>29</xdr:col>
      <xdr:colOff>517525</xdr:colOff>
      <xdr:row>78</xdr:row>
      <xdr:rowOff>146231</xdr:rowOff>
    </xdr:to>
    <xdr:cxnSp macro="">
      <xdr:nvCxnSpPr>
        <xdr:cNvPr id="849" name="直線コネクタ 848"/>
        <xdr:cNvCxnSpPr/>
      </xdr:nvCxnSpPr>
      <xdr:spPr>
        <a:xfrm flipV="1">
          <a:off x="19545300" y="13490201"/>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146231</xdr:rowOff>
    </xdr:from>
    <xdr:to>
      <xdr:col>28</xdr:col>
      <xdr:colOff>314325</xdr:colOff>
      <xdr:row>78</xdr:row>
      <xdr:rowOff>156552</xdr:rowOff>
    </xdr:to>
    <xdr:cxnSp macro="">
      <xdr:nvCxnSpPr>
        <xdr:cNvPr id="852" name="直線コネクタ 851"/>
        <xdr:cNvCxnSpPr/>
      </xdr:nvCxnSpPr>
      <xdr:spPr>
        <a:xfrm flipV="1">
          <a:off x="18656300" y="13519331"/>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25186</xdr:rowOff>
    </xdr:from>
    <xdr:to>
      <xdr:col>32</xdr:col>
      <xdr:colOff>238125</xdr:colOff>
      <xdr:row>78</xdr:row>
      <xdr:rowOff>126786</xdr:rowOff>
    </xdr:to>
    <xdr:sp macro="" textlink="">
      <xdr:nvSpPr>
        <xdr:cNvPr id="862" name="円/楕円 861"/>
        <xdr:cNvSpPr/>
      </xdr:nvSpPr>
      <xdr:spPr>
        <a:xfrm>
          <a:off x="22110700" y="133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111563</xdr:rowOff>
    </xdr:from>
    <xdr:ext cx="534377" cy="259045"/>
    <xdr:sp macro="" textlink="">
      <xdr:nvSpPr>
        <xdr:cNvPr id="863" name="繰出金該当値テキスト"/>
        <xdr:cNvSpPr txBox="1"/>
      </xdr:nvSpPr>
      <xdr:spPr>
        <a:xfrm>
          <a:off x="22212300" y="133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16825</xdr:rowOff>
    </xdr:from>
    <xdr:to>
      <xdr:col>31</xdr:col>
      <xdr:colOff>85725</xdr:colOff>
      <xdr:row>78</xdr:row>
      <xdr:rowOff>118425</xdr:rowOff>
    </xdr:to>
    <xdr:sp macro="" textlink="">
      <xdr:nvSpPr>
        <xdr:cNvPr id="864" name="円/楕円 863"/>
        <xdr:cNvSpPr/>
      </xdr:nvSpPr>
      <xdr:spPr>
        <a:xfrm>
          <a:off x="21272500" y="133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109552</xdr:rowOff>
    </xdr:from>
    <xdr:ext cx="534377" cy="259045"/>
    <xdr:sp macro="" textlink="">
      <xdr:nvSpPr>
        <xdr:cNvPr id="865" name="テキスト ボックス 864"/>
        <xdr:cNvSpPr txBox="1"/>
      </xdr:nvSpPr>
      <xdr:spPr>
        <a:xfrm>
          <a:off x="21056111" y="134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66301</xdr:rowOff>
    </xdr:from>
    <xdr:to>
      <xdr:col>29</xdr:col>
      <xdr:colOff>568325</xdr:colOff>
      <xdr:row>78</xdr:row>
      <xdr:rowOff>167901</xdr:rowOff>
    </xdr:to>
    <xdr:sp macro="" textlink="">
      <xdr:nvSpPr>
        <xdr:cNvPr id="866" name="円/楕円 865"/>
        <xdr:cNvSpPr/>
      </xdr:nvSpPr>
      <xdr:spPr>
        <a:xfrm>
          <a:off x="20383500" y="13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159028</xdr:rowOff>
    </xdr:from>
    <xdr:ext cx="534377" cy="259045"/>
    <xdr:sp macro="" textlink="">
      <xdr:nvSpPr>
        <xdr:cNvPr id="867" name="テキスト ボックス 866"/>
        <xdr:cNvSpPr txBox="1"/>
      </xdr:nvSpPr>
      <xdr:spPr>
        <a:xfrm>
          <a:off x="20167111" y="135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95431</xdr:rowOff>
    </xdr:from>
    <xdr:to>
      <xdr:col>28</xdr:col>
      <xdr:colOff>365125</xdr:colOff>
      <xdr:row>79</xdr:row>
      <xdr:rowOff>25581</xdr:rowOff>
    </xdr:to>
    <xdr:sp macro="" textlink="">
      <xdr:nvSpPr>
        <xdr:cNvPr id="868" name="円/楕円 867"/>
        <xdr:cNvSpPr/>
      </xdr:nvSpPr>
      <xdr:spPr>
        <a:xfrm>
          <a:off x="19494500" y="134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16708</xdr:rowOff>
    </xdr:from>
    <xdr:ext cx="534377" cy="259045"/>
    <xdr:sp macro="" textlink="">
      <xdr:nvSpPr>
        <xdr:cNvPr id="869" name="テキスト ボックス 868"/>
        <xdr:cNvSpPr txBox="1"/>
      </xdr:nvSpPr>
      <xdr:spPr>
        <a:xfrm>
          <a:off x="19278111" y="135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105752</xdr:rowOff>
    </xdr:from>
    <xdr:to>
      <xdr:col>27</xdr:col>
      <xdr:colOff>161925</xdr:colOff>
      <xdr:row>79</xdr:row>
      <xdr:rowOff>35902</xdr:rowOff>
    </xdr:to>
    <xdr:sp macro="" textlink="">
      <xdr:nvSpPr>
        <xdr:cNvPr id="870" name="円/楕円 869"/>
        <xdr:cNvSpPr/>
      </xdr:nvSpPr>
      <xdr:spPr>
        <a:xfrm>
          <a:off x="18605500" y="134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27029</xdr:rowOff>
    </xdr:from>
    <xdr:ext cx="534377" cy="259045"/>
    <xdr:sp macro="" textlink="">
      <xdr:nvSpPr>
        <xdr:cNvPr id="871" name="テキスト ボックス 870"/>
        <xdr:cNvSpPr txBox="1"/>
      </xdr:nvSpPr>
      <xdr:spPr>
        <a:xfrm>
          <a:off x="18389111" y="135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・歳出決算総額は，住民一人当たり</a:t>
          </a:r>
          <a:r>
            <a:rPr kumimoji="1" lang="en-US" altLang="ja-JP" sz="1100">
              <a:solidFill>
                <a:schemeClr val="tx1"/>
              </a:solidFill>
              <a:effectLst/>
              <a:latin typeface="+mn-lt"/>
              <a:ea typeface="+mn-ea"/>
              <a:cs typeface="+mn-cs"/>
            </a:rPr>
            <a:t>378,362</a:t>
          </a:r>
          <a:r>
            <a:rPr kumimoji="1" lang="ja-JP" altLang="ja-JP" sz="1100">
              <a:solidFill>
                <a:schemeClr val="tx1"/>
              </a:solidFill>
              <a:effectLst/>
              <a:latin typeface="+mn-lt"/>
              <a:ea typeface="+mn-ea"/>
              <a:cs typeface="+mn-cs"/>
            </a:rPr>
            <a:t>円となっている。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・主な構成項目である人件費は住民一人当たり</a:t>
          </a:r>
          <a:r>
            <a:rPr kumimoji="1" lang="en-US" altLang="ja-JP" sz="1100">
              <a:solidFill>
                <a:schemeClr val="tx1"/>
              </a:solidFill>
              <a:effectLst/>
              <a:latin typeface="+mn-lt"/>
              <a:ea typeface="+mn-ea"/>
              <a:cs typeface="+mn-cs"/>
            </a:rPr>
            <a:t>56,817</a:t>
          </a:r>
          <a:r>
            <a:rPr kumimoji="1" lang="ja-JP" altLang="ja-JP" sz="1100">
              <a:solidFill>
                <a:schemeClr val="tx1"/>
              </a:solidFill>
              <a:effectLst/>
              <a:latin typeface="+mn-lt"/>
              <a:ea typeface="+mn-ea"/>
              <a:cs typeface="+mn-cs"/>
            </a:rPr>
            <a:t>円となっている。これは職員数が減少などに伴うものである。</a:t>
          </a:r>
          <a:r>
            <a:rPr kumimoji="1" lang="ja-JP" altLang="en-US" sz="1100">
              <a:solidFill>
                <a:schemeClr val="tx1"/>
              </a:solidFill>
              <a:effectLst/>
              <a:latin typeface="+mn-lt"/>
              <a:ea typeface="+mn-ea"/>
              <a:cs typeface="+mn-cs"/>
            </a:rPr>
            <a:t>今後も</a:t>
          </a:r>
          <a:r>
            <a:rPr kumimoji="1" lang="ja-JP" altLang="ja-JP" sz="1100">
              <a:solidFill>
                <a:schemeClr val="tx1"/>
              </a:solidFill>
              <a:effectLst/>
              <a:latin typeface="+mn-lt"/>
              <a:ea typeface="+mn-ea"/>
              <a:cs typeface="+mn-cs"/>
            </a:rPr>
            <a:t>組織機構のスリム化，定員の適正化などにより業務の効率化に取り組んでいく。</a:t>
          </a:r>
          <a:endParaRPr lang="ja-JP" altLang="ja-JP" sz="1400">
            <a:solidFill>
              <a:schemeClr val="tx1"/>
            </a:solidFill>
            <a:effectLst/>
          </a:endParaRPr>
        </a:p>
        <a:p>
          <a:r>
            <a:rPr kumimoji="1" lang="ja-JP" altLang="ja-JP" sz="1100">
              <a:solidFill>
                <a:schemeClr val="tx1"/>
              </a:solidFill>
              <a:effectLst/>
              <a:latin typeface="+mn-lt"/>
              <a:ea typeface="+mn-ea"/>
              <a:cs typeface="+mn-cs"/>
            </a:rPr>
            <a:t>・扶助費は住民一人当たり</a:t>
          </a:r>
          <a:r>
            <a:rPr kumimoji="1" lang="en-US" altLang="ja-JP" sz="1100">
              <a:solidFill>
                <a:schemeClr val="tx1"/>
              </a:solidFill>
              <a:effectLst/>
              <a:latin typeface="+mn-lt"/>
              <a:ea typeface="+mn-ea"/>
              <a:cs typeface="+mn-cs"/>
            </a:rPr>
            <a:t>100,574</a:t>
          </a:r>
          <a:r>
            <a:rPr kumimoji="1" lang="ja-JP" altLang="ja-JP" sz="1100">
              <a:solidFill>
                <a:schemeClr val="tx1"/>
              </a:solidFill>
              <a:effectLst/>
              <a:latin typeface="+mn-lt"/>
              <a:ea typeface="+mn-ea"/>
              <a:cs typeface="+mn-cs"/>
            </a:rPr>
            <a:t>円となっており，類似団体と比較して一人当たりコストが低い水準にあることから引き続き，生活保護費等における就労支援の取組などを実施し，社会保障関係経費の抑制に努めていく。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・普通建設事業費は住民一人当たり</a:t>
          </a:r>
          <a:r>
            <a:rPr kumimoji="1" lang="en-US" altLang="ja-JP" sz="1100">
              <a:solidFill>
                <a:schemeClr val="tx1"/>
              </a:solidFill>
              <a:effectLst/>
              <a:latin typeface="+mn-lt"/>
              <a:ea typeface="+mn-ea"/>
              <a:cs typeface="+mn-cs"/>
            </a:rPr>
            <a:t>59,705</a:t>
          </a:r>
          <a:r>
            <a:rPr kumimoji="1" lang="ja-JP" altLang="en-US" sz="1100">
              <a:solidFill>
                <a:schemeClr val="tx1"/>
              </a:solidFill>
              <a:effectLst/>
              <a:latin typeface="+mn-lt"/>
              <a:ea typeface="+mn-ea"/>
              <a:cs typeface="+mn-cs"/>
            </a:rPr>
            <a:t>円</a:t>
          </a:r>
          <a:r>
            <a:rPr kumimoji="1" lang="ja-JP" altLang="ja-JP" sz="1100">
              <a:solidFill>
                <a:schemeClr val="tx1"/>
              </a:solidFill>
              <a:effectLst/>
              <a:latin typeface="+mn-lt"/>
              <a:ea typeface="+mn-ea"/>
              <a:cs typeface="+mn-cs"/>
            </a:rPr>
            <a:t>となっており，類似団体と比較して一人当たりコストが高い状況となっている。これは，</a:t>
          </a:r>
          <a:r>
            <a:rPr kumimoji="1" lang="ja-JP" altLang="en-US" sz="1100">
              <a:solidFill>
                <a:schemeClr val="tx1"/>
              </a:solidFill>
              <a:effectLst/>
              <a:latin typeface="+mn-lt"/>
              <a:ea typeface="+mn-ea"/>
              <a:cs typeface="+mn-cs"/>
            </a:rPr>
            <a:t>文化会館大規模改修事業</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岡本駅周辺地区整備事業の実施</a:t>
          </a:r>
          <a:r>
            <a:rPr kumimoji="1" lang="ja-JP" altLang="ja-JP" sz="1100">
              <a:solidFill>
                <a:schemeClr val="tx1"/>
              </a:solidFill>
              <a:effectLst/>
              <a:latin typeface="+mn-lt"/>
              <a:ea typeface="+mn-ea"/>
              <a:cs typeface="+mn-cs"/>
            </a:rPr>
            <a:t>等によるものであり，前年度決算と比較すると</a:t>
          </a:r>
          <a:r>
            <a:rPr kumimoji="1" lang="en-US" altLang="ja-JP" sz="1100">
              <a:solidFill>
                <a:schemeClr val="tx1"/>
              </a:solidFill>
              <a:effectLst/>
              <a:latin typeface="+mn-lt"/>
              <a:ea typeface="+mn-ea"/>
              <a:cs typeface="+mn-cs"/>
            </a:rPr>
            <a:t>12.9</a:t>
          </a:r>
          <a:r>
            <a:rPr kumimoji="1" lang="ja-JP" altLang="ja-JP" sz="1100">
              <a:solidFill>
                <a:schemeClr val="tx1"/>
              </a:solidFill>
              <a:effectLst/>
              <a:latin typeface="+mn-lt"/>
              <a:ea typeface="+mn-ea"/>
              <a:cs typeface="+mn-cs"/>
            </a:rPr>
            <a:t>％増となっている。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522,262
513,835
416.85
201,279,125
197,604,136
1,240,955
101,989,411
116,067,978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20501</xdr:rowOff>
    </xdr:from>
    <xdr:to>
      <xdr:col>6</xdr:col>
      <xdr:colOff>511175</xdr:colOff>
      <xdr:row>36</xdr:row>
      <xdr:rowOff>7983</xdr:rowOff>
    </xdr:to>
    <xdr:cxnSp macro="">
      <xdr:nvCxnSpPr>
        <xdr:cNvPr id="63" name="直線コネクタ 62"/>
        <xdr:cNvCxnSpPr/>
      </xdr:nvCxnSpPr>
      <xdr:spPr>
        <a:xfrm>
          <a:off x="3797300" y="6021251"/>
          <a:ext cx="838200" cy="15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20501</xdr:rowOff>
    </xdr:from>
    <xdr:to>
      <xdr:col>5</xdr:col>
      <xdr:colOff>358775</xdr:colOff>
      <xdr:row>35</xdr:row>
      <xdr:rowOff>115207</xdr:rowOff>
    </xdr:to>
    <xdr:cxnSp macro="">
      <xdr:nvCxnSpPr>
        <xdr:cNvPr id="66" name="直線コネクタ 65"/>
        <xdr:cNvCxnSpPr/>
      </xdr:nvCxnSpPr>
      <xdr:spPr>
        <a:xfrm flipV="1">
          <a:off x="2908300" y="602125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86904</xdr:rowOff>
    </xdr:from>
    <xdr:to>
      <xdr:col>4</xdr:col>
      <xdr:colOff>155575</xdr:colOff>
      <xdr:row>35</xdr:row>
      <xdr:rowOff>115207</xdr:rowOff>
    </xdr:to>
    <xdr:cxnSp macro="">
      <xdr:nvCxnSpPr>
        <xdr:cNvPr id="69" name="直線コネクタ 68"/>
        <xdr:cNvCxnSpPr/>
      </xdr:nvCxnSpPr>
      <xdr:spPr>
        <a:xfrm>
          <a:off x="2019300" y="6087654"/>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36830</xdr:rowOff>
    </xdr:from>
    <xdr:to>
      <xdr:col>2</xdr:col>
      <xdr:colOff>638175</xdr:colOff>
      <xdr:row>35</xdr:row>
      <xdr:rowOff>86904</xdr:rowOff>
    </xdr:to>
    <xdr:cxnSp macro="">
      <xdr:nvCxnSpPr>
        <xdr:cNvPr id="72" name="直線コネクタ 71"/>
        <xdr:cNvCxnSpPr/>
      </xdr:nvCxnSpPr>
      <xdr:spPr>
        <a:xfrm>
          <a:off x="1130300" y="6037580"/>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128633</xdr:rowOff>
    </xdr:from>
    <xdr:to>
      <xdr:col>6</xdr:col>
      <xdr:colOff>561975</xdr:colOff>
      <xdr:row>36</xdr:row>
      <xdr:rowOff>58783</xdr:rowOff>
    </xdr:to>
    <xdr:sp macro="" textlink="">
      <xdr:nvSpPr>
        <xdr:cNvPr id="82" name="円/楕円 81"/>
        <xdr:cNvSpPr/>
      </xdr:nvSpPr>
      <xdr:spPr>
        <a:xfrm>
          <a:off x="45847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107060</xdr:rowOff>
    </xdr:from>
    <xdr:ext cx="469744" cy="259045"/>
    <xdr:sp macro="" textlink="">
      <xdr:nvSpPr>
        <xdr:cNvPr id="83" name="議会費該当値テキスト"/>
        <xdr:cNvSpPr txBox="1"/>
      </xdr:nvSpPr>
      <xdr:spPr>
        <a:xfrm>
          <a:off x="4686300" y="61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141151</xdr:rowOff>
    </xdr:from>
    <xdr:to>
      <xdr:col>5</xdr:col>
      <xdr:colOff>409575</xdr:colOff>
      <xdr:row>35</xdr:row>
      <xdr:rowOff>71301</xdr:rowOff>
    </xdr:to>
    <xdr:sp macro="" textlink="">
      <xdr:nvSpPr>
        <xdr:cNvPr id="84" name="円/楕円 83"/>
        <xdr:cNvSpPr/>
      </xdr:nvSpPr>
      <xdr:spPr>
        <a:xfrm>
          <a:off x="3746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62428</xdr:rowOff>
    </xdr:from>
    <xdr:ext cx="469744" cy="259045"/>
    <xdr:sp macro="" textlink="">
      <xdr:nvSpPr>
        <xdr:cNvPr id="85" name="テキスト ボックス 84"/>
        <xdr:cNvSpPr txBox="1"/>
      </xdr:nvSpPr>
      <xdr:spPr>
        <a:xfrm>
          <a:off x="3562427"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64407</xdr:rowOff>
    </xdr:from>
    <xdr:to>
      <xdr:col>4</xdr:col>
      <xdr:colOff>206375</xdr:colOff>
      <xdr:row>35</xdr:row>
      <xdr:rowOff>166007</xdr:rowOff>
    </xdr:to>
    <xdr:sp macro="" textlink="">
      <xdr:nvSpPr>
        <xdr:cNvPr id="86" name="円/楕円 85"/>
        <xdr:cNvSpPr/>
      </xdr:nvSpPr>
      <xdr:spPr>
        <a:xfrm>
          <a:off x="2857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157134</xdr:rowOff>
    </xdr:from>
    <xdr:ext cx="469744" cy="259045"/>
    <xdr:sp macro="" textlink="">
      <xdr:nvSpPr>
        <xdr:cNvPr id="87" name="テキスト ボックス 86"/>
        <xdr:cNvSpPr txBox="1"/>
      </xdr:nvSpPr>
      <xdr:spPr>
        <a:xfrm>
          <a:off x="2673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36104</xdr:rowOff>
    </xdr:from>
    <xdr:to>
      <xdr:col>3</xdr:col>
      <xdr:colOff>3175</xdr:colOff>
      <xdr:row>35</xdr:row>
      <xdr:rowOff>137704</xdr:rowOff>
    </xdr:to>
    <xdr:sp macro="" textlink="">
      <xdr:nvSpPr>
        <xdr:cNvPr id="88" name="円/楕円 87"/>
        <xdr:cNvSpPr/>
      </xdr:nvSpPr>
      <xdr:spPr>
        <a:xfrm>
          <a:off x="1968500" y="60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128831</xdr:rowOff>
    </xdr:from>
    <xdr:ext cx="469744" cy="259045"/>
    <xdr:sp macro="" textlink="">
      <xdr:nvSpPr>
        <xdr:cNvPr id="89" name="テキスト ボックス 88"/>
        <xdr:cNvSpPr txBox="1"/>
      </xdr:nvSpPr>
      <xdr:spPr>
        <a:xfrm>
          <a:off x="17844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157480</xdr:rowOff>
    </xdr:from>
    <xdr:to>
      <xdr:col>1</xdr:col>
      <xdr:colOff>485775</xdr:colOff>
      <xdr:row>35</xdr:row>
      <xdr:rowOff>87630</xdr:rowOff>
    </xdr:to>
    <xdr:sp macro="" textlink="">
      <xdr:nvSpPr>
        <xdr:cNvPr id="90" name="円/楕円 89"/>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78757</xdr:rowOff>
    </xdr:from>
    <xdr:ext cx="469744" cy="259045"/>
    <xdr:sp macro="" textlink="">
      <xdr:nvSpPr>
        <xdr:cNvPr id="91" name="テキスト ボックス 90"/>
        <xdr:cNvSpPr txBox="1"/>
      </xdr:nvSpPr>
      <xdr:spPr>
        <a:xfrm>
          <a:off x="895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72883</xdr:rowOff>
    </xdr:from>
    <xdr:to>
      <xdr:col>6</xdr:col>
      <xdr:colOff>511175</xdr:colOff>
      <xdr:row>56</xdr:row>
      <xdr:rowOff>152991</xdr:rowOff>
    </xdr:to>
    <xdr:cxnSp macro="">
      <xdr:nvCxnSpPr>
        <xdr:cNvPr id="123" name="直線コネクタ 122"/>
        <xdr:cNvCxnSpPr/>
      </xdr:nvCxnSpPr>
      <xdr:spPr>
        <a:xfrm>
          <a:off x="3797300" y="9502633"/>
          <a:ext cx="838200" cy="2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72883</xdr:rowOff>
    </xdr:from>
    <xdr:to>
      <xdr:col>5</xdr:col>
      <xdr:colOff>358775</xdr:colOff>
      <xdr:row>55</xdr:row>
      <xdr:rowOff>171214</xdr:rowOff>
    </xdr:to>
    <xdr:cxnSp macro="">
      <xdr:nvCxnSpPr>
        <xdr:cNvPr id="126" name="直線コネクタ 125"/>
        <xdr:cNvCxnSpPr/>
      </xdr:nvCxnSpPr>
      <xdr:spPr>
        <a:xfrm flipV="1">
          <a:off x="2908300" y="9502633"/>
          <a:ext cx="889000" cy="9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89273</xdr:rowOff>
    </xdr:from>
    <xdr:ext cx="534377" cy="259045"/>
    <xdr:sp macro="" textlink="">
      <xdr:nvSpPr>
        <xdr:cNvPr id="128" name="テキスト ボックス 127"/>
        <xdr:cNvSpPr txBox="1"/>
      </xdr:nvSpPr>
      <xdr:spPr>
        <a:xfrm>
          <a:off x="3530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171214</xdr:rowOff>
    </xdr:from>
    <xdr:to>
      <xdr:col>4</xdr:col>
      <xdr:colOff>155575</xdr:colOff>
      <xdr:row>56</xdr:row>
      <xdr:rowOff>171182</xdr:rowOff>
    </xdr:to>
    <xdr:cxnSp macro="">
      <xdr:nvCxnSpPr>
        <xdr:cNvPr id="129" name="直線コネクタ 128"/>
        <xdr:cNvCxnSpPr/>
      </xdr:nvCxnSpPr>
      <xdr:spPr>
        <a:xfrm flipV="1">
          <a:off x="2019300" y="9600964"/>
          <a:ext cx="889000" cy="1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171182</xdr:rowOff>
    </xdr:from>
    <xdr:to>
      <xdr:col>2</xdr:col>
      <xdr:colOff>638175</xdr:colOff>
      <xdr:row>57</xdr:row>
      <xdr:rowOff>26805</xdr:rowOff>
    </xdr:to>
    <xdr:cxnSp macro="">
      <xdr:nvCxnSpPr>
        <xdr:cNvPr id="132" name="直線コネクタ 131"/>
        <xdr:cNvCxnSpPr/>
      </xdr:nvCxnSpPr>
      <xdr:spPr>
        <a:xfrm flipV="1">
          <a:off x="1130300" y="9772382"/>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102191</xdr:rowOff>
    </xdr:from>
    <xdr:to>
      <xdr:col>6</xdr:col>
      <xdr:colOff>561975</xdr:colOff>
      <xdr:row>57</xdr:row>
      <xdr:rowOff>32341</xdr:rowOff>
    </xdr:to>
    <xdr:sp macro="" textlink="">
      <xdr:nvSpPr>
        <xdr:cNvPr id="142" name="円/楕円 141"/>
        <xdr:cNvSpPr/>
      </xdr:nvSpPr>
      <xdr:spPr>
        <a:xfrm>
          <a:off x="4584700" y="97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80618</xdr:rowOff>
    </xdr:from>
    <xdr:ext cx="534377" cy="259045"/>
    <xdr:sp macro="" textlink="">
      <xdr:nvSpPr>
        <xdr:cNvPr id="143" name="総務費該当値テキスト"/>
        <xdr:cNvSpPr txBox="1"/>
      </xdr:nvSpPr>
      <xdr:spPr>
        <a:xfrm>
          <a:off x="4686300" y="96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34,093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22083</xdr:rowOff>
    </xdr:from>
    <xdr:to>
      <xdr:col>5</xdr:col>
      <xdr:colOff>409575</xdr:colOff>
      <xdr:row>55</xdr:row>
      <xdr:rowOff>123683</xdr:rowOff>
    </xdr:to>
    <xdr:sp macro="" textlink="">
      <xdr:nvSpPr>
        <xdr:cNvPr id="144" name="円/楕円 143"/>
        <xdr:cNvSpPr/>
      </xdr:nvSpPr>
      <xdr:spPr>
        <a:xfrm>
          <a:off x="3746500" y="94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140210</xdr:rowOff>
    </xdr:from>
    <xdr:ext cx="534377" cy="259045"/>
    <xdr:sp macro="" textlink="">
      <xdr:nvSpPr>
        <xdr:cNvPr id="145" name="テキスト ボックス 144"/>
        <xdr:cNvSpPr txBox="1"/>
      </xdr:nvSpPr>
      <xdr:spPr>
        <a:xfrm>
          <a:off x="3530111" y="92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120414</xdr:rowOff>
    </xdr:from>
    <xdr:to>
      <xdr:col>4</xdr:col>
      <xdr:colOff>206375</xdr:colOff>
      <xdr:row>56</xdr:row>
      <xdr:rowOff>50564</xdr:rowOff>
    </xdr:to>
    <xdr:sp macro="" textlink="">
      <xdr:nvSpPr>
        <xdr:cNvPr id="146" name="円/楕円 145"/>
        <xdr:cNvSpPr/>
      </xdr:nvSpPr>
      <xdr:spPr>
        <a:xfrm>
          <a:off x="2857500" y="9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67091</xdr:rowOff>
    </xdr:from>
    <xdr:ext cx="534377" cy="259045"/>
    <xdr:sp macro="" textlink="">
      <xdr:nvSpPr>
        <xdr:cNvPr id="147" name="テキスト ボックス 146"/>
        <xdr:cNvSpPr txBox="1"/>
      </xdr:nvSpPr>
      <xdr:spPr>
        <a:xfrm>
          <a:off x="2641111" y="93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120382</xdr:rowOff>
    </xdr:from>
    <xdr:to>
      <xdr:col>3</xdr:col>
      <xdr:colOff>3175</xdr:colOff>
      <xdr:row>57</xdr:row>
      <xdr:rowOff>50532</xdr:rowOff>
    </xdr:to>
    <xdr:sp macro="" textlink="">
      <xdr:nvSpPr>
        <xdr:cNvPr id="148" name="円/楕円 147"/>
        <xdr:cNvSpPr/>
      </xdr:nvSpPr>
      <xdr:spPr>
        <a:xfrm>
          <a:off x="1968500" y="9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41659</xdr:rowOff>
    </xdr:from>
    <xdr:ext cx="534377" cy="259045"/>
    <xdr:sp macro="" textlink="">
      <xdr:nvSpPr>
        <xdr:cNvPr id="149" name="テキスト ボックス 148"/>
        <xdr:cNvSpPr txBox="1"/>
      </xdr:nvSpPr>
      <xdr:spPr>
        <a:xfrm>
          <a:off x="1752111" y="98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147455</xdr:rowOff>
    </xdr:from>
    <xdr:to>
      <xdr:col>1</xdr:col>
      <xdr:colOff>485775</xdr:colOff>
      <xdr:row>57</xdr:row>
      <xdr:rowOff>77605</xdr:rowOff>
    </xdr:to>
    <xdr:sp macro="" textlink="">
      <xdr:nvSpPr>
        <xdr:cNvPr id="150" name="円/楕円 149"/>
        <xdr:cNvSpPr/>
      </xdr:nvSpPr>
      <xdr:spPr>
        <a:xfrm>
          <a:off x="1079500" y="9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68732</xdr:rowOff>
    </xdr:from>
    <xdr:ext cx="534377" cy="259045"/>
    <xdr:sp macro="" textlink="">
      <xdr:nvSpPr>
        <xdr:cNvPr id="151" name="テキスト ボックス 150"/>
        <xdr:cNvSpPr txBox="1"/>
      </xdr:nvSpPr>
      <xdr:spPr>
        <a:xfrm>
          <a:off x="863111" y="98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98933</xdr:rowOff>
    </xdr:from>
    <xdr:to>
      <xdr:col>6</xdr:col>
      <xdr:colOff>511175</xdr:colOff>
      <xdr:row>78</xdr:row>
      <xdr:rowOff>19647</xdr:rowOff>
    </xdr:to>
    <xdr:cxnSp macro="">
      <xdr:nvCxnSpPr>
        <xdr:cNvPr id="181" name="直線コネクタ 180"/>
        <xdr:cNvCxnSpPr/>
      </xdr:nvCxnSpPr>
      <xdr:spPr>
        <a:xfrm flipV="1">
          <a:off x="3797300" y="13300583"/>
          <a:ext cx="8382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19647</xdr:rowOff>
    </xdr:from>
    <xdr:to>
      <xdr:col>5</xdr:col>
      <xdr:colOff>358775</xdr:colOff>
      <xdr:row>78</xdr:row>
      <xdr:rowOff>87097</xdr:rowOff>
    </xdr:to>
    <xdr:cxnSp macro="">
      <xdr:nvCxnSpPr>
        <xdr:cNvPr id="184" name="直線コネクタ 183"/>
        <xdr:cNvCxnSpPr/>
      </xdr:nvCxnSpPr>
      <xdr:spPr>
        <a:xfrm flipV="1">
          <a:off x="2908300" y="13392747"/>
          <a:ext cx="889000" cy="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87097</xdr:rowOff>
    </xdr:from>
    <xdr:to>
      <xdr:col>4</xdr:col>
      <xdr:colOff>155575</xdr:colOff>
      <xdr:row>78</xdr:row>
      <xdr:rowOff>169990</xdr:rowOff>
    </xdr:to>
    <xdr:cxnSp macro="">
      <xdr:nvCxnSpPr>
        <xdr:cNvPr id="187" name="直線コネクタ 186"/>
        <xdr:cNvCxnSpPr/>
      </xdr:nvCxnSpPr>
      <xdr:spPr>
        <a:xfrm flipV="1">
          <a:off x="2019300" y="13460197"/>
          <a:ext cx="889000" cy="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169990</xdr:rowOff>
    </xdr:from>
    <xdr:to>
      <xdr:col>2</xdr:col>
      <xdr:colOff>638175</xdr:colOff>
      <xdr:row>79</xdr:row>
      <xdr:rowOff>40818</xdr:rowOff>
    </xdr:to>
    <xdr:cxnSp macro="">
      <xdr:nvCxnSpPr>
        <xdr:cNvPr id="190" name="直線コネクタ 189"/>
        <xdr:cNvCxnSpPr/>
      </xdr:nvCxnSpPr>
      <xdr:spPr>
        <a:xfrm flipV="1">
          <a:off x="1130300" y="13543090"/>
          <a:ext cx="889000" cy="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48133</xdr:rowOff>
    </xdr:from>
    <xdr:to>
      <xdr:col>6</xdr:col>
      <xdr:colOff>561975</xdr:colOff>
      <xdr:row>77</xdr:row>
      <xdr:rowOff>149733</xdr:rowOff>
    </xdr:to>
    <xdr:sp macro="" textlink="">
      <xdr:nvSpPr>
        <xdr:cNvPr id="200" name="円/楕円 199"/>
        <xdr:cNvSpPr/>
      </xdr:nvSpPr>
      <xdr:spPr>
        <a:xfrm>
          <a:off x="45847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26560</xdr:rowOff>
    </xdr:from>
    <xdr:ext cx="599010" cy="259045"/>
    <xdr:sp macro="" textlink="">
      <xdr:nvSpPr>
        <xdr:cNvPr id="201" name="民生費該当値テキスト"/>
        <xdr:cNvSpPr txBox="1"/>
      </xdr:nvSpPr>
      <xdr:spPr>
        <a:xfrm>
          <a:off x="4686300" y="1322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140297</xdr:rowOff>
    </xdr:from>
    <xdr:to>
      <xdr:col>5</xdr:col>
      <xdr:colOff>409575</xdr:colOff>
      <xdr:row>78</xdr:row>
      <xdr:rowOff>70447</xdr:rowOff>
    </xdr:to>
    <xdr:sp macro="" textlink="">
      <xdr:nvSpPr>
        <xdr:cNvPr id="202" name="円/楕円 201"/>
        <xdr:cNvSpPr/>
      </xdr:nvSpPr>
      <xdr:spPr>
        <a:xfrm>
          <a:off x="3746500" y="133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61574</xdr:rowOff>
    </xdr:from>
    <xdr:ext cx="599010" cy="259045"/>
    <xdr:sp macro="" textlink="">
      <xdr:nvSpPr>
        <xdr:cNvPr id="203" name="テキスト ボックス 202"/>
        <xdr:cNvSpPr txBox="1"/>
      </xdr:nvSpPr>
      <xdr:spPr>
        <a:xfrm>
          <a:off x="3497794" y="1343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36297</xdr:rowOff>
    </xdr:from>
    <xdr:to>
      <xdr:col>4</xdr:col>
      <xdr:colOff>206375</xdr:colOff>
      <xdr:row>78</xdr:row>
      <xdr:rowOff>137897</xdr:rowOff>
    </xdr:to>
    <xdr:sp macro="" textlink="">
      <xdr:nvSpPr>
        <xdr:cNvPr id="204" name="円/楕円 203"/>
        <xdr:cNvSpPr/>
      </xdr:nvSpPr>
      <xdr:spPr>
        <a:xfrm>
          <a:off x="2857500" y="134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129024</xdr:rowOff>
    </xdr:from>
    <xdr:ext cx="599010" cy="259045"/>
    <xdr:sp macro="" textlink="">
      <xdr:nvSpPr>
        <xdr:cNvPr id="205" name="テキスト ボックス 204"/>
        <xdr:cNvSpPr txBox="1"/>
      </xdr:nvSpPr>
      <xdr:spPr>
        <a:xfrm>
          <a:off x="2608794" y="135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119190</xdr:rowOff>
    </xdr:from>
    <xdr:to>
      <xdr:col>3</xdr:col>
      <xdr:colOff>3175</xdr:colOff>
      <xdr:row>79</xdr:row>
      <xdr:rowOff>49340</xdr:rowOff>
    </xdr:to>
    <xdr:sp macro="" textlink="">
      <xdr:nvSpPr>
        <xdr:cNvPr id="206" name="円/楕円 205"/>
        <xdr:cNvSpPr/>
      </xdr:nvSpPr>
      <xdr:spPr>
        <a:xfrm>
          <a:off x="1968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40467</xdr:rowOff>
    </xdr:from>
    <xdr:ext cx="599010" cy="259045"/>
    <xdr:sp macro="" textlink="">
      <xdr:nvSpPr>
        <xdr:cNvPr id="207" name="テキスト ボックス 206"/>
        <xdr:cNvSpPr txBox="1"/>
      </xdr:nvSpPr>
      <xdr:spPr>
        <a:xfrm>
          <a:off x="1719794" y="1358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161468</xdr:rowOff>
    </xdr:from>
    <xdr:to>
      <xdr:col>1</xdr:col>
      <xdr:colOff>485775</xdr:colOff>
      <xdr:row>79</xdr:row>
      <xdr:rowOff>91618</xdr:rowOff>
    </xdr:to>
    <xdr:sp macro="" textlink="">
      <xdr:nvSpPr>
        <xdr:cNvPr id="208" name="円/楕円 207"/>
        <xdr:cNvSpPr/>
      </xdr:nvSpPr>
      <xdr:spPr>
        <a:xfrm>
          <a:off x="1079500" y="135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82745</xdr:rowOff>
    </xdr:from>
    <xdr:ext cx="599010" cy="259045"/>
    <xdr:sp macro="" textlink="">
      <xdr:nvSpPr>
        <xdr:cNvPr id="209" name="テキスト ボックス 208"/>
        <xdr:cNvSpPr txBox="1"/>
      </xdr:nvSpPr>
      <xdr:spPr>
        <a:xfrm>
          <a:off x="830794" y="1362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166171</xdr:rowOff>
    </xdr:from>
    <xdr:to>
      <xdr:col>6</xdr:col>
      <xdr:colOff>511175</xdr:colOff>
      <xdr:row>98</xdr:row>
      <xdr:rowOff>620</xdr:rowOff>
    </xdr:to>
    <xdr:cxnSp macro="">
      <xdr:nvCxnSpPr>
        <xdr:cNvPr id="237" name="直線コネクタ 236"/>
        <xdr:cNvCxnSpPr/>
      </xdr:nvCxnSpPr>
      <xdr:spPr>
        <a:xfrm flipV="1">
          <a:off x="3797300" y="16796821"/>
          <a:ext cx="8382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620</xdr:rowOff>
    </xdr:from>
    <xdr:to>
      <xdr:col>5</xdr:col>
      <xdr:colOff>358775</xdr:colOff>
      <xdr:row>98</xdr:row>
      <xdr:rowOff>9787</xdr:rowOff>
    </xdr:to>
    <xdr:cxnSp macro="">
      <xdr:nvCxnSpPr>
        <xdr:cNvPr id="240" name="直線コネクタ 239"/>
        <xdr:cNvCxnSpPr/>
      </xdr:nvCxnSpPr>
      <xdr:spPr>
        <a:xfrm flipV="1">
          <a:off x="2908300" y="16802720"/>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9787</xdr:rowOff>
    </xdr:from>
    <xdr:to>
      <xdr:col>4</xdr:col>
      <xdr:colOff>155575</xdr:colOff>
      <xdr:row>98</xdr:row>
      <xdr:rowOff>37013</xdr:rowOff>
    </xdr:to>
    <xdr:cxnSp macro="">
      <xdr:nvCxnSpPr>
        <xdr:cNvPr id="243" name="直線コネクタ 242"/>
        <xdr:cNvCxnSpPr/>
      </xdr:nvCxnSpPr>
      <xdr:spPr>
        <a:xfrm flipV="1">
          <a:off x="2019300" y="16811887"/>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33744</xdr:rowOff>
    </xdr:from>
    <xdr:to>
      <xdr:col>2</xdr:col>
      <xdr:colOff>638175</xdr:colOff>
      <xdr:row>98</xdr:row>
      <xdr:rowOff>37013</xdr:rowOff>
    </xdr:to>
    <xdr:cxnSp macro="">
      <xdr:nvCxnSpPr>
        <xdr:cNvPr id="246" name="直線コネクタ 245"/>
        <xdr:cNvCxnSpPr/>
      </xdr:nvCxnSpPr>
      <xdr:spPr>
        <a:xfrm>
          <a:off x="1130300" y="16835844"/>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115371</xdr:rowOff>
    </xdr:from>
    <xdr:to>
      <xdr:col>6</xdr:col>
      <xdr:colOff>561975</xdr:colOff>
      <xdr:row>98</xdr:row>
      <xdr:rowOff>45521</xdr:rowOff>
    </xdr:to>
    <xdr:sp macro="" textlink="">
      <xdr:nvSpPr>
        <xdr:cNvPr id="256" name="円/楕円 255"/>
        <xdr:cNvSpPr/>
      </xdr:nvSpPr>
      <xdr:spPr>
        <a:xfrm>
          <a:off x="4584700" y="167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30298</xdr:rowOff>
    </xdr:from>
    <xdr:ext cx="534377" cy="259045"/>
    <xdr:sp macro="" textlink="">
      <xdr:nvSpPr>
        <xdr:cNvPr id="257" name="衛生費該当値テキスト"/>
        <xdr:cNvSpPr txBox="1"/>
      </xdr:nvSpPr>
      <xdr:spPr>
        <a:xfrm>
          <a:off x="4686300" y="1666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121270</xdr:rowOff>
    </xdr:from>
    <xdr:to>
      <xdr:col>5</xdr:col>
      <xdr:colOff>409575</xdr:colOff>
      <xdr:row>98</xdr:row>
      <xdr:rowOff>51420</xdr:rowOff>
    </xdr:to>
    <xdr:sp macro="" textlink="">
      <xdr:nvSpPr>
        <xdr:cNvPr id="258" name="円/楕円 257"/>
        <xdr:cNvSpPr/>
      </xdr:nvSpPr>
      <xdr:spPr>
        <a:xfrm>
          <a:off x="3746500" y="167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42547</xdr:rowOff>
    </xdr:from>
    <xdr:ext cx="534377" cy="259045"/>
    <xdr:sp macro="" textlink="">
      <xdr:nvSpPr>
        <xdr:cNvPr id="259" name="テキスト ボックス 258"/>
        <xdr:cNvSpPr txBox="1"/>
      </xdr:nvSpPr>
      <xdr:spPr>
        <a:xfrm>
          <a:off x="3530111" y="168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130437</xdr:rowOff>
    </xdr:from>
    <xdr:to>
      <xdr:col>4</xdr:col>
      <xdr:colOff>206375</xdr:colOff>
      <xdr:row>98</xdr:row>
      <xdr:rowOff>60587</xdr:rowOff>
    </xdr:to>
    <xdr:sp macro="" textlink="">
      <xdr:nvSpPr>
        <xdr:cNvPr id="260" name="円/楕円 259"/>
        <xdr:cNvSpPr/>
      </xdr:nvSpPr>
      <xdr:spPr>
        <a:xfrm>
          <a:off x="28575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51714</xdr:rowOff>
    </xdr:from>
    <xdr:ext cx="534377" cy="259045"/>
    <xdr:sp macro="" textlink="">
      <xdr:nvSpPr>
        <xdr:cNvPr id="261" name="テキスト ボックス 260"/>
        <xdr:cNvSpPr txBox="1"/>
      </xdr:nvSpPr>
      <xdr:spPr>
        <a:xfrm>
          <a:off x="2641111" y="168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157663</xdr:rowOff>
    </xdr:from>
    <xdr:to>
      <xdr:col>3</xdr:col>
      <xdr:colOff>3175</xdr:colOff>
      <xdr:row>98</xdr:row>
      <xdr:rowOff>87813</xdr:rowOff>
    </xdr:to>
    <xdr:sp macro="" textlink="">
      <xdr:nvSpPr>
        <xdr:cNvPr id="262" name="円/楕円 261"/>
        <xdr:cNvSpPr/>
      </xdr:nvSpPr>
      <xdr:spPr>
        <a:xfrm>
          <a:off x="1968500" y="167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78940</xdr:rowOff>
    </xdr:from>
    <xdr:ext cx="534377" cy="259045"/>
    <xdr:sp macro="" textlink="">
      <xdr:nvSpPr>
        <xdr:cNvPr id="263" name="テキスト ボックス 262"/>
        <xdr:cNvSpPr txBox="1"/>
      </xdr:nvSpPr>
      <xdr:spPr>
        <a:xfrm>
          <a:off x="1752111"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154394</xdr:rowOff>
    </xdr:from>
    <xdr:to>
      <xdr:col>1</xdr:col>
      <xdr:colOff>485775</xdr:colOff>
      <xdr:row>98</xdr:row>
      <xdr:rowOff>84544</xdr:rowOff>
    </xdr:to>
    <xdr:sp macro="" textlink="">
      <xdr:nvSpPr>
        <xdr:cNvPr id="264" name="円/楕円 263"/>
        <xdr:cNvSpPr/>
      </xdr:nvSpPr>
      <xdr:spPr>
        <a:xfrm>
          <a:off x="1079500" y="167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75671</xdr:rowOff>
    </xdr:from>
    <xdr:ext cx="534377" cy="259045"/>
    <xdr:sp macro="" textlink="">
      <xdr:nvSpPr>
        <xdr:cNvPr id="265" name="テキスト ボックス 264"/>
        <xdr:cNvSpPr txBox="1"/>
      </xdr:nvSpPr>
      <xdr:spPr>
        <a:xfrm>
          <a:off x="863111" y="168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156159</xdr:rowOff>
    </xdr:from>
    <xdr:to>
      <xdr:col>15</xdr:col>
      <xdr:colOff>180975</xdr:colOff>
      <xdr:row>37</xdr:row>
      <xdr:rowOff>168504</xdr:rowOff>
    </xdr:to>
    <xdr:cxnSp macro="">
      <xdr:nvCxnSpPr>
        <xdr:cNvPr id="292" name="直線コネクタ 291"/>
        <xdr:cNvCxnSpPr/>
      </xdr:nvCxnSpPr>
      <xdr:spPr>
        <a:xfrm>
          <a:off x="9639300" y="6499809"/>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133757</xdr:rowOff>
    </xdr:from>
    <xdr:to>
      <xdr:col>14</xdr:col>
      <xdr:colOff>28575</xdr:colOff>
      <xdr:row>37</xdr:row>
      <xdr:rowOff>156159</xdr:rowOff>
    </xdr:to>
    <xdr:cxnSp macro="">
      <xdr:nvCxnSpPr>
        <xdr:cNvPr id="295" name="直線コネクタ 294"/>
        <xdr:cNvCxnSpPr/>
      </xdr:nvCxnSpPr>
      <xdr:spPr>
        <a:xfrm>
          <a:off x="8750300" y="6477407"/>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18542</xdr:rowOff>
    </xdr:from>
    <xdr:to>
      <xdr:col>12</xdr:col>
      <xdr:colOff>511175</xdr:colOff>
      <xdr:row>37</xdr:row>
      <xdr:rowOff>133757</xdr:rowOff>
    </xdr:to>
    <xdr:cxnSp macro="">
      <xdr:nvCxnSpPr>
        <xdr:cNvPr id="298" name="直線コネクタ 297"/>
        <xdr:cNvCxnSpPr/>
      </xdr:nvCxnSpPr>
      <xdr:spPr>
        <a:xfrm>
          <a:off x="7861300" y="6362192"/>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93523</xdr:rowOff>
    </xdr:from>
    <xdr:to>
      <xdr:col>11</xdr:col>
      <xdr:colOff>307975</xdr:colOff>
      <xdr:row>37</xdr:row>
      <xdr:rowOff>18542</xdr:rowOff>
    </xdr:to>
    <xdr:cxnSp macro="">
      <xdr:nvCxnSpPr>
        <xdr:cNvPr id="301" name="直線コネクタ 300"/>
        <xdr:cNvCxnSpPr/>
      </xdr:nvCxnSpPr>
      <xdr:spPr>
        <a:xfrm>
          <a:off x="6972300" y="6094273"/>
          <a:ext cx="889000" cy="2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117704</xdr:rowOff>
    </xdr:from>
    <xdr:to>
      <xdr:col>15</xdr:col>
      <xdr:colOff>231775</xdr:colOff>
      <xdr:row>38</xdr:row>
      <xdr:rowOff>47854</xdr:rowOff>
    </xdr:to>
    <xdr:sp macro="" textlink="">
      <xdr:nvSpPr>
        <xdr:cNvPr id="311" name="円/楕円 310"/>
        <xdr:cNvSpPr/>
      </xdr:nvSpPr>
      <xdr:spPr>
        <a:xfrm>
          <a:off x="104267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96131</xdr:rowOff>
    </xdr:from>
    <xdr:ext cx="378565" cy="259045"/>
    <xdr:sp macro="" textlink="">
      <xdr:nvSpPr>
        <xdr:cNvPr id="312" name="労働費該当値テキスト"/>
        <xdr:cNvSpPr txBox="1"/>
      </xdr:nvSpPr>
      <xdr:spPr>
        <a:xfrm>
          <a:off x="10528300"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105359</xdr:rowOff>
    </xdr:from>
    <xdr:to>
      <xdr:col>14</xdr:col>
      <xdr:colOff>79375</xdr:colOff>
      <xdr:row>38</xdr:row>
      <xdr:rowOff>35509</xdr:rowOff>
    </xdr:to>
    <xdr:sp macro="" textlink="">
      <xdr:nvSpPr>
        <xdr:cNvPr id="313" name="円/楕円 312"/>
        <xdr:cNvSpPr/>
      </xdr:nvSpPr>
      <xdr:spPr>
        <a:xfrm>
          <a:off x="9588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26636</xdr:rowOff>
    </xdr:from>
    <xdr:ext cx="378565" cy="259045"/>
    <xdr:sp macro="" textlink="">
      <xdr:nvSpPr>
        <xdr:cNvPr id="314" name="テキスト ボックス 313"/>
        <xdr:cNvSpPr txBox="1"/>
      </xdr:nvSpPr>
      <xdr:spPr>
        <a:xfrm>
          <a:off x="9450017" y="654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82957</xdr:rowOff>
    </xdr:from>
    <xdr:to>
      <xdr:col>12</xdr:col>
      <xdr:colOff>561975</xdr:colOff>
      <xdr:row>38</xdr:row>
      <xdr:rowOff>13106</xdr:rowOff>
    </xdr:to>
    <xdr:sp macro="" textlink="">
      <xdr:nvSpPr>
        <xdr:cNvPr id="315" name="円/楕円 314"/>
        <xdr:cNvSpPr/>
      </xdr:nvSpPr>
      <xdr:spPr>
        <a:xfrm>
          <a:off x="8699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4233</xdr:rowOff>
    </xdr:from>
    <xdr:ext cx="378565" cy="259045"/>
    <xdr:sp macro="" textlink="">
      <xdr:nvSpPr>
        <xdr:cNvPr id="316" name="テキスト ボックス 315"/>
        <xdr:cNvSpPr txBox="1"/>
      </xdr:nvSpPr>
      <xdr:spPr>
        <a:xfrm>
          <a:off x="8561017" y="6519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139192</xdr:rowOff>
    </xdr:from>
    <xdr:to>
      <xdr:col>11</xdr:col>
      <xdr:colOff>358775</xdr:colOff>
      <xdr:row>37</xdr:row>
      <xdr:rowOff>69342</xdr:rowOff>
    </xdr:to>
    <xdr:sp macro="" textlink="">
      <xdr:nvSpPr>
        <xdr:cNvPr id="317" name="円/楕円 316"/>
        <xdr:cNvSpPr/>
      </xdr:nvSpPr>
      <xdr:spPr>
        <a:xfrm>
          <a:off x="7810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60469</xdr:rowOff>
    </xdr:from>
    <xdr:ext cx="378565" cy="259045"/>
    <xdr:sp macro="" textlink="">
      <xdr:nvSpPr>
        <xdr:cNvPr id="318" name="テキスト ボックス 317"/>
        <xdr:cNvSpPr txBox="1"/>
      </xdr:nvSpPr>
      <xdr:spPr>
        <a:xfrm>
          <a:off x="7672017" y="64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42723</xdr:rowOff>
    </xdr:from>
    <xdr:to>
      <xdr:col>10</xdr:col>
      <xdr:colOff>155575</xdr:colOff>
      <xdr:row>35</xdr:row>
      <xdr:rowOff>144323</xdr:rowOff>
    </xdr:to>
    <xdr:sp macro="" textlink="">
      <xdr:nvSpPr>
        <xdr:cNvPr id="319" name="円/楕円 318"/>
        <xdr:cNvSpPr/>
      </xdr:nvSpPr>
      <xdr:spPr>
        <a:xfrm>
          <a:off x="6921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135450</xdr:rowOff>
    </xdr:from>
    <xdr:ext cx="469744" cy="259045"/>
    <xdr:sp macro="" textlink="">
      <xdr:nvSpPr>
        <xdr:cNvPr id="320" name="テキスト ボックス 319"/>
        <xdr:cNvSpPr txBox="1"/>
      </xdr:nvSpPr>
      <xdr:spPr>
        <a:xfrm>
          <a:off x="6737427"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48804</xdr:rowOff>
    </xdr:from>
    <xdr:to>
      <xdr:col>15</xdr:col>
      <xdr:colOff>180975</xdr:colOff>
      <xdr:row>56</xdr:row>
      <xdr:rowOff>147755</xdr:rowOff>
    </xdr:to>
    <xdr:cxnSp macro="">
      <xdr:nvCxnSpPr>
        <xdr:cNvPr id="351" name="直線コネクタ 350"/>
        <xdr:cNvCxnSpPr/>
      </xdr:nvCxnSpPr>
      <xdr:spPr>
        <a:xfrm>
          <a:off x="9639300" y="9650004"/>
          <a:ext cx="8382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48804</xdr:rowOff>
    </xdr:from>
    <xdr:to>
      <xdr:col>14</xdr:col>
      <xdr:colOff>28575</xdr:colOff>
      <xdr:row>56</xdr:row>
      <xdr:rowOff>90279</xdr:rowOff>
    </xdr:to>
    <xdr:cxnSp macro="">
      <xdr:nvCxnSpPr>
        <xdr:cNvPr id="354" name="直線コネクタ 353"/>
        <xdr:cNvCxnSpPr/>
      </xdr:nvCxnSpPr>
      <xdr:spPr>
        <a:xfrm flipV="1">
          <a:off x="8750300" y="9650004"/>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90279</xdr:rowOff>
    </xdr:from>
    <xdr:to>
      <xdr:col>12</xdr:col>
      <xdr:colOff>511175</xdr:colOff>
      <xdr:row>56</xdr:row>
      <xdr:rowOff>145687</xdr:rowOff>
    </xdr:to>
    <xdr:cxnSp macro="">
      <xdr:nvCxnSpPr>
        <xdr:cNvPr id="357" name="直線コネクタ 356"/>
        <xdr:cNvCxnSpPr/>
      </xdr:nvCxnSpPr>
      <xdr:spPr>
        <a:xfrm flipV="1">
          <a:off x="7861300" y="9691479"/>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103886</xdr:rowOff>
    </xdr:from>
    <xdr:to>
      <xdr:col>11</xdr:col>
      <xdr:colOff>307975</xdr:colOff>
      <xdr:row>56</xdr:row>
      <xdr:rowOff>145687</xdr:rowOff>
    </xdr:to>
    <xdr:cxnSp macro="">
      <xdr:nvCxnSpPr>
        <xdr:cNvPr id="360" name="直線コネクタ 359"/>
        <xdr:cNvCxnSpPr/>
      </xdr:nvCxnSpPr>
      <xdr:spPr>
        <a:xfrm>
          <a:off x="6972300" y="9705086"/>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96955</xdr:rowOff>
    </xdr:from>
    <xdr:to>
      <xdr:col>15</xdr:col>
      <xdr:colOff>231775</xdr:colOff>
      <xdr:row>57</xdr:row>
      <xdr:rowOff>27105</xdr:rowOff>
    </xdr:to>
    <xdr:sp macro="" textlink="">
      <xdr:nvSpPr>
        <xdr:cNvPr id="370" name="円/楕円 369"/>
        <xdr:cNvSpPr/>
      </xdr:nvSpPr>
      <xdr:spPr>
        <a:xfrm>
          <a:off x="10426700" y="969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75382</xdr:rowOff>
    </xdr:from>
    <xdr:ext cx="469744" cy="259045"/>
    <xdr:sp macro="" textlink="">
      <xdr:nvSpPr>
        <xdr:cNvPr id="371" name="農林水産業費該当値テキスト"/>
        <xdr:cNvSpPr txBox="1"/>
      </xdr:nvSpPr>
      <xdr:spPr>
        <a:xfrm>
          <a:off x="10528300" y="967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169454</xdr:rowOff>
    </xdr:from>
    <xdr:to>
      <xdr:col>14</xdr:col>
      <xdr:colOff>79375</xdr:colOff>
      <xdr:row>56</xdr:row>
      <xdr:rowOff>99604</xdr:rowOff>
    </xdr:to>
    <xdr:sp macro="" textlink="">
      <xdr:nvSpPr>
        <xdr:cNvPr id="372" name="円/楕円 371"/>
        <xdr:cNvSpPr/>
      </xdr:nvSpPr>
      <xdr:spPr>
        <a:xfrm>
          <a:off x="9588500" y="95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116131</xdr:rowOff>
    </xdr:from>
    <xdr:ext cx="469744" cy="259045"/>
    <xdr:sp macro="" textlink="">
      <xdr:nvSpPr>
        <xdr:cNvPr id="373" name="テキスト ボックス 372"/>
        <xdr:cNvSpPr txBox="1"/>
      </xdr:nvSpPr>
      <xdr:spPr>
        <a:xfrm>
          <a:off x="9404427" y="93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39479</xdr:rowOff>
    </xdr:from>
    <xdr:to>
      <xdr:col>12</xdr:col>
      <xdr:colOff>561975</xdr:colOff>
      <xdr:row>56</xdr:row>
      <xdr:rowOff>141079</xdr:rowOff>
    </xdr:to>
    <xdr:sp macro="" textlink="">
      <xdr:nvSpPr>
        <xdr:cNvPr id="374" name="円/楕円 373"/>
        <xdr:cNvSpPr/>
      </xdr:nvSpPr>
      <xdr:spPr>
        <a:xfrm>
          <a:off x="8699500" y="96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132206</xdr:rowOff>
    </xdr:from>
    <xdr:ext cx="469744" cy="259045"/>
    <xdr:sp macro="" textlink="">
      <xdr:nvSpPr>
        <xdr:cNvPr id="375" name="テキスト ボックス 374"/>
        <xdr:cNvSpPr txBox="1"/>
      </xdr:nvSpPr>
      <xdr:spPr>
        <a:xfrm>
          <a:off x="8515427" y="973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94887</xdr:rowOff>
    </xdr:from>
    <xdr:to>
      <xdr:col>11</xdr:col>
      <xdr:colOff>358775</xdr:colOff>
      <xdr:row>57</xdr:row>
      <xdr:rowOff>25037</xdr:rowOff>
    </xdr:to>
    <xdr:sp macro="" textlink="">
      <xdr:nvSpPr>
        <xdr:cNvPr id="376" name="円/楕円 375"/>
        <xdr:cNvSpPr/>
      </xdr:nvSpPr>
      <xdr:spPr>
        <a:xfrm>
          <a:off x="7810500" y="96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16164</xdr:rowOff>
    </xdr:from>
    <xdr:ext cx="469744" cy="259045"/>
    <xdr:sp macro="" textlink="">
      <xdr:nvSpPr>
        <xdr:cNvPr id="377" name="テキスト ボックス 376"/>
        <xdr:cNvSpPr txBox="1"/>
      </xdr:nvSpPr>
      <xdr:spPr>
        <a:xfrm>
          <a:off x="7626427" y="97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53086</xdr:rowOff>
    </xdr:from>
    <xdr:to>
      <xdr:col>10</xdr:col>
      <xdr:colOff>155575</xdr:colOff>
      <xdr:row>56</xdr:row>
      <xdr:rowOff>154686</xdr:rowOff>
    </xdr:to>
    <xdr:sp macro="" textlink="">
      <xdr:nvSpPr>
        <xdr:cNvPr id="378" name="円/楕円 377"/>
        <xdr:cNvSpPr/>
      </xdr:nvSpPr>
      <xdr:spPr>
        <a:xfrm>
          <a:off x="6921500" y="96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171213</xdr:rowOff>
    </xdr:from>
    <xdr:ext cx="469744" cy="259045"/>
    <xdr:sp macro="" textlink="">
      <xdr:nvSpPr>
        <xdr:cNvPr id="379" name="テキスト ボックス 378"/>
        <xdr:cNvSpPr txBox="1"/>
      </xdr:nvSpPr>
      <xdr:spPr>
        <a:xfrm>
          <a:off x="6737427" y="942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121915</xdr:rowOff>
    </xdr:from>
    <xdr:to>
      <xdr:col>15</xdr:col>
      <xdr:colOff>180975</xdr:colOff>
      <xdr:row>74</xdr:row>
      <xdr:rowOff>27480</xdr:rowOff>
    </xdr:to>
    <xdr:cxnSp macro="">
      <xdr:nvCxnSpPr>
        <xdr:cNvPr id="406" name="直線コネクタ 405"/>
        <xdr:cNvCxnSpPr/>
      </xdr:nvCxnSpPr>
      <xdr:spPr>
        <a:xfrm>
          <a:off x="9639300" y="12637765"/>
          <a:ext cx="838200" cy="7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47711</xdr:rowOff>
    </xdr:from>
    <xdr:to>
      <xdr:col>14</xdr:col>
      <xdr:colOff>28575</xdr:colOff>
      <xdr:row>73</xdr:row>
      <xdr:rowOff>121915</xdr:rowOff>
    </xdr:to>
    <xdr:cxnSp macro="">
      <xdr:nvCxnSpPr>
        <xdr:cNvPr id="409" name="直線コネクタ 408"/>
        <xdr:cNvCxnSpPr/>
      </xdr:nvCxnSpPr>
      <xdr:spPr>
        <a:xfrm>
          <a:off x="8750300" y="12563561"/>
          <a:ext cx="889000" cy="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11" name="テキスト ボックス 410"/>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47711</xdr:rowOff>
    </xdr:from>
    <xdr:to>
      <xdr:col>12</xdr:col>
      <xdr:colOff>511175</xdr:colOff>
      <xdr:row>73</xdr:row>
      <xdr:rowOff>95786</xdr:rowOff>
    </xdr:to>
    <xdr:cxnSp macro="">
      <xdr:nvCxnSpPr>
        <xdr:cNvPr id="412" name="直線コネクタ 411"/>
        <xdr:cNvCxnSpPr/>
      </xdr:nvCxnSpPr>
      <xdr:spPr>
        <a:xfrm flipV="1">
          <a:off x="7861300" y="12563561"/>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95786</xdr:rowOff>
    </xdr:from>
    <xdr:to>
      <xdr:col>11</xdr:col>
      <xdr:colOff>307975</xdr:colOff>
      <xdr:row>73</xdr:row>
      <xdr:rowOff>121207</xdr:rowOff>
    </xdr:to>
    <xdr:cxnSp macro="">
      <xdr:nvCxnSpPr>
        <xdr:cNvPr id="415" name="直線コネクタ 414"/>
        <xdr:cNvCxnSpPr/>
      </xdr:nvCxnSpPr>
      <xdr:spPr>
        <a:xfrm flipV="1">
          <a:off x="6972300" y="12611636"/>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148130</xdr:rowOff>
    </xdr:from>
    <xdr:to>
      <xdr:col>15</xdr:col>
      <xdr:colOff>231775</xdr:colOff>
      <xdr:row>74</xdr:row>
      <xdr:rowOff>78280</xdr:rowOff>
    </xdr:to>
    <xdr:sp macro="" textlink="">
      <xdr:nvSpPr>
        <xdr:cNvPr id="425" name="円/楕円 424"/>
        <xdr:cNvSpPr/>
      </xdr:nvSpPr>
      <xdr:spPr>
        <a:xfrm>
          <a:off x="10426700" y="126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171007</xdr:rowOff>
    </xdr:from>
    <xdr:ext cx="534377" cy="259045"/>
    <xdr:sp macro="" textlink="">
      <xdr:nvSpPr>
        <xdr:cNvPr id="426" name="商工費該当値テキスト"/>
        <xdr:cNvSpPr txBox="1"/>
      </xdr:nvSpPr>
      <xdr:spPr>
        <a:xfrm>
          <a:off x="10528300" y="125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34,909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71115</xdr:rowOff>
    </xdr:from>
    <xdr:to>
      <xdr:col>14</xdr:col>
      <xdr:colOff>79375</xdr:colOff>
      <xdr:row>74</xdr:row>
      <xdr:rowOff>1265</xdr:rowOff>
    </xdr:to>
    <xdr:sp macro="" textlink="">
      <xdr:nvSpPr>
        <xdr:cNvPr id="427" name="円/楕円 426"/>
        <xdr:cNvSpPr/>
      </xdr:nvSpPr>
      <xdr:spPr>
        <a:xfrm>
          <a:off x="9588500" y="125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17792</xdr:rowOff>
    </xdr:from>
    <xdr:ext cx="534377" cy="259045"/>
    <xdr:sp macro="" textlink="">
      <xdr:nvSpPr>
        <xdr:cNvPr id="428" name="テキスト ボックス 427"/>
        <xdr:cNvSpPr txBox="1"/>
      </xdr:nvSpPr>
      <xdr:spPr>
        <a:xfrm>
          <a:off x="9372111" y="1236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168361</xdr:rowOff>
    </xdr:from>
    <xdr:to>
      <xdr:col>12</xdr:col>
      <xdr:colOff>561975</xdr:colOff>
      <xdr:row>73</xdr:row>
      <xdr:rowOff>98511</xdr:rowOff>
    </xdr:to>
    <xdr:sp macro="" textlink="">
      <xdr:nvSpPr>
        <xdr:cNvPr id="429" name="円/楕円 428"/>
        <xdr:cNvSpPr/>
      </xdr:nvSpPr>
      <xdr:spPr>
        <a:xfrm>
          <a:off x="8699500" y="125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115038</xdr:rowOff>
    </xdr:from>
    <xdr:ext cx="534377" cy="259045"/>
    <xdr:sp macro="" textlink="">
      <xdr:nvSpPr>
        <xdr:cNvPr id="430" name="テキスト ボックス 429"/>
        <xdr:cNvSpPr txBox="1"/>
      </xdr:nvSpPr>
      <xdr:spPr>
        <a:xfrm>
          <a:off x="8483111" y="122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44986</xdr:rowOff>
    </xdr:from>
    <xdr:to>
      <xdr:col>11</xdr:col>
      <xdr:colOff>358775</xdr:colOff>
      <xdr:row>73</xdr:row>
      <xdr:rowOff>146586</xdr:rowOff>
    </xdr:to>
    <xdr:sp macro="" textlink="">
      <xdr:nvSpPr>
        <xdr:cNvPr id="431" name="円/楕円 430"/>
        <xdr:cNvSpPr/>
      </xdr:nvSpPr>
      <xdr:spPr>
        <a:xfrm>
          <a:off x="7810500" y="125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163113</xdr:rowOff>
    </xdr:from>
    <xdr:ext cx="534377" cy="259045"/>
    <xdr:sp macro="" textlink="">
      <xdr:nvSpPr>
        <xdr:cNvPr id="432" name="テキスト ボックス 431"/>
        <xdr:cNvSpPr txBox="1"/>
      </xdr:nvSpPr>
      <xdr:spPr>
        <a:xfrm>
          <a:off x="7594111" y="123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70407</xdr:rowOff>
    </xdr:from>
    <xdr:to>
      <xdr:col>10</xdr:col>
      <xdr:colOff>155575</xdr:colOff>
      <xdr:row>74</xdr:row>
      <xdr:rowOff>557</xdr:rowOff>
    </xdr:to>
    <xdr:sp macro="" textlink="">
      <xdr:nvSpPr>
        <xdr:cNvPr id="433" name="円/楕円 432"/>
        <xdr:cNvSpPr/>
      </xdr:nvSpPr>
      <xdr:spPr>
        <a:xfrm>
          <a:off x="6921500" y="125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17084</xdr:rowOff>
    </xdr:from>
    <xdr:ext cx="534377" cy="259045"/>
    <xdr:sp macro="" textlink="">
      <xdr:nvSpPr>
        <xdr:cNvPr id="434" name="テキスト ボックス 433"/>
        <xdr:cNvSpPr txBox="1"/>
      </xdr:nvSpPr>
      <xdr:spPr>
        <a:xfrm>
          <a:off x="6705111" y="123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100361</xdr:rowOff>
    </xdr:from>
    <xdr:to>
      <xdr:col>15</xdr:col>
      <xdr:colOff>180975</xdr:colOff>
      <xdr:row>96</xdr:row>
      <xdr:rowOff>69062</xdr:rowOff>
    </xdr:to>
    <xdr:cxnSp macro="">
      <xdr:nvCxnSpPr>
        <xdr:cNvPr id="464" name="直線コネクタ 463"/>
        <xdr:cNvCxnSpPr/>
      </xdr:nvCxnSpPr>
      <xdr:spPr>
        <a:xfrm flipV="1">
          <a:off x="9639300" y="16388111"/>
          <a:ext cx="838200" cy="1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69062</xdr:rowOff>
    </xdr:from>
    <xdr:to>
      <xdr:col>14</xdr:col>
      <xdr:colOff>28575</xdr:colOff>
      <xdr:row>96</xdr:row>
      <xdr:rowOff>81121</xdr:rowOff>
    </xdr:to>
    <xdr:cxnSp macro="">
      <xdr:nvCxnSpPr>
        <xdr:cNvPr id="467" name="直線コネクタ 466"/>
        <xdr:cNvCxnSpPr/>
      </xdr:nvCxnSpPr>
      <xdr:spPr>
        <a:xfrm flipV="1">
          <a:off x="8750300" y="16528262"/>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25743</xdr:rowOff>
    </xdr:from>
    <xdr:to>
      <xdr:col>12</xdr:col>
      <xdr:colOff>511175</xdr:colOff>
      <xdr:row>96</xdr:row>
      <xdr:rowOff>81121</xdr:rowOff>
    </xdr:to>
    <xdr:cxnSp macro="">
      <xdr:nvCxnSpPr>
        <xdr:cNvPr id="470" name="直線コネクタ 469"/>
        <xdr:cNvCxnSpPr/>
      </xdr:nvCxnSpPr>
      <xdr:spPr>
        <a:xfrm>
          <a:off x="7861300" y="16484943"/>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11246</xdr:rowOff>
    </xdr:from>
    <xdr:to>
      <xdr:col>11</xdr:col>
      <xdr:colOff>307975</xdr:colOff>
      <xdr:row>96</xdr:row>
      <xdr:rowOff>25743</xdr:rowOff>
    </xdr:to>
    <xdr:cxnSp macro="">
      <xdr:nvCxnSpPr>
        <xdr:cNvPr id="473" name="直線コネクタ 472"/>
        <xdr:cNvCxnSpPr/>
      </xdr:nvCxnSpPr>
      <xdr:spPr>
        <a:xfrm>
          <a:off x="6972300" y="16470446"/>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7" name="テキスト ボックス 476"/>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49561</xdr:rowOff>
    </xdr:from>
    <xdr:to>
      <xdr:col>15</xdr:col>
      <xdr:colOff>231775</xdr:colOff>
      <xdr:row>95</xdr:row>
      <xdr:rowOff>151161</xdr:rowOff>
    </xdr:to>
    <xdr:sp macro="" textlink="">
      <xdr:nvSpPr>
        <xdr:cNvPr id="483" name="円/楕円 482"/>
        <xdr:cNvSpPr/>
      </xdr:nvSpPr>
      <xdr:spPr>
        <a:xfrm>
          <a:off x="10426700" y="163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72438</xdr:rowOff>
    </xdr:from>
    <xdr:ext cx="534377" cy="259045"/>
    <xdr:sp macro="" textlink="">
      <xdr:nvSpPr>
        <xdr:cNvPr id="484" name="土木費該当値テキスト"/>
        <xdr:cNvSpPr txBox="1"/>
      </xdr:nvSpPr>
      <xdr:spPr>
        <a:xfrm>
          <a:off x="10528300" y="161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18262</xdr:rowOff>
    </xdr:from>
    <xdr:to>
      <xdr:col>14</xdr:col>
      <xdr:colOff>79375</xdr:colOff>
      <xdr:row>96</xdr:row>
      <xdr:rowOff>119862</xdr:rowOff>
    </xdr:to>
    <xdr:sp macro="" textlink="">
      <xdr:nvSpPr>
        <xdr:cNvPr id="485" name="円/楕円 484"/>
        <xdr:cNvSpPr/>
      </xdr:nvSpPr>
      <xdr:spPr>
        <a:xfrm>
          <a:off x="95885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136389</xdr:rowOff>
    </xdr:from>
    <xdr:ext cx="534377" cy="259045"/>
    <xdr:sp macro="" textlink="">
      <xdr:nvSpPr>
        <xdr:cNvPr id="486" name="テキスト ボックス 485"/>
        <xdr:cNvSpPr txBox="1"/>
      </xdr:nvSpPr>
      <xdr:spPr>
        <a:xfrm>
          <a:off x="9372111" y="162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30321</xdr:rowOff>
    </xdr:from>
    <xdr:to>
      <xdr:col>12</xdr:col>
      <xdr:colOff>561975</xdr:colOff>
      <xdr:row>96</xdr:row>
      <xdr:rowOff>131921</xdr:rowOff>
    </xdr:to>
    <xdr:sp macro="" textlink="">
      <xdr:nvSpPr>
        <xdr:cNvPr id="487" name="円/楕円 486"/>
        <xdr:cNvSpPr/>
      </xdr:nvSpPr>
      <xdr:spPr>
        <a:xfrm>
          <a:off x="8699500" y="164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123048</xdr:rowOff>
    </xdr:from>
    <xdr:ext cx="534377" cy="259045"/>
    <xdr:sp macro="" textlink="">
      <xdr:nvSpPr>
        <xdr:cNvPr id="488" name="テキスト ボックス 487"/>
        <xdr:cNvSpPr txBox="1"/>
      </xdr:nvSpPr>
      <xdr:spPr>
        <a:xfrm>
          <a:off x="8483111" y="165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146393</xdr:rowOff>
    </xdr:from>
    <xdr:to>
      <xdr:col>11</xdr:col>
      <xdr:colOff>358775</xdr:colOff>
      <xdr:row>96</xdr:row>
      <xdr:rowOff>76543</xdr:rowOff>
    </xdr:to>
    <xdr:sp macro="" textlink="">
      <xdr:nvSpPr>
        <xdr:cNvPr id="489" name="円/楕円 488"/>
        <xdr:cNvSpPr/>
      </xdr:nvSpPr>
      <xdr:spPr>
        <a:xfrm>
          <a:off x="78105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93070</xdr:rowOff>
    </xdr:from>
    <xdr:ext cx="534377" cy="259045"/>
    <xdr:sp macro="" textlink="">
      <xdr:nvSpPr>
        <xdr:cNvPr id="490" name="テキスト ボックス 489"/>
        <xdr:cNvSpPr txBox="1"/>
      </xdr:nvSpPr>
      <xdr:spPr>
        <a:xfrm>
          <a:off x="7594111" y="162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131896</xdr:rowOff>
    </xdr:from>
    <xdr:to>
      <xdr:col>10</xdr:col>
      <xdr:colOff>155575</xdr:colOff>
      <xdr:row>96</xdr:row>
      <xdr:rowOff>62046</xdr:rowOff>
    </xdr:to>
    <xdr:sp macro="" textlink="">
      <xdr:nvSpPr>
        <xdr:cNvPr id="491" name="円/楕円 490"/>
        <xdr:cNvSpPr/>
      </xdr:nvSpPr>
      <xdr:spPr>
        <a:xfrm>
          <a:off x="6921500" y="164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78573</xdr:rowOff>
    </xdr:from>
    <xdr:ext cx="534377" cy="259045"/>
    <xdr:sp macro="" textlink="">
      <xdr:nvSpPr>
        <xdr:cNvPr id="492" name="テキスト ボックス 491"/>
        <xdr:cNvSpPr txBox="1"/>
      </xdr:nvSpPr>
      <xdr:spPr>
        <a:xfrm>
          <a:off x="6705111" y="161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53158</xdr:rowOff>
    </xdr:from>
    <xdr:to>
      <xdr:col>23</xdr:col>
      <xdr:colOff>517525</xdr:colOff>
      <xdr:row>37</xdr:row>
      <xdr:rowOff>137904</xdr:rowOff>
    </xdr:to>
    <xdr:cxnSp macro="">
      <xdr:nvCxnSpPr>
        <xdr:cNvPr id="524" name="直線コネクタ 523"/>
        <xdr:cNvCxnSpPr/>
      </xdr:nvCxnSpPr>
      <xdr:spPr>
        <a:xfrm>
          <a:off x="15481300" y="6053908"/>
          <a:ext cx="838200" cy="4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53158</xdr:rowOff>
    </xdr:from>
    <xdr:to>
      <xdr:col>22</xdr:col>
      <xdr:colOff>365125</xdr:colOff>
      <xdr:row>37</xdr:row>
      <xdr:rowOff>109165</xdr:rowOff>
    </xdr:to>
    <xdr:cxnSp macro="">
      <xdr:nvCxnSpPr>
        <xdr:cNvPr id="527" name="直線コネクタ 526"/>
        <xdr:cNvCxnSpPr/>
      </xdr:nvCxnSpPr>
      <xdr:spPr>
        <a:xfrm flipV="1">
          <a:off x="14592300" y="6053908"/>
          <a:ext cx="889000" cy="3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109165</xdr:rowOff>
    </xdr:from>
    <xdr:to>
      <xdr:col>21</xdr:col>
      <xdr:colOff>161925</xdr:colOff>
      <xdr:row>37</xdr:row>
      <xdr:rowOff>118963</xdr:rowOff>
    </xdr:to>
    <xdr:cxnSp macro="">
      <xdr:nvCxnSpPr>
        <xdr:cNvPr id="530" name="直線コネクタ 529"/>
        <xdr:cNvCxnSpPr/>
      </xdr:nvCxnSpPr>
      <xdr:spPr>
        <a:xfrm flipV="1">
          <a:off x="13703300" y="645281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118963</xdr:rowOff>
    </xdr:from>
    <xdr:to>
      <xdr:col>19</xdr:col>
      <xdr:colOff>644525</xdr:colOff>
      <xdr:row>37</xdr:row>
      <xdr:rowOff>131862</xdr:rowOff>
    </xdr:to>
    <xdr:cxnSp macro="">
      <xdr:nvCxnSpPr>
        <xdr:cNvPr id="533" name="直線コネクタ 532"/>
        <xdr:cNvCxnSpPr/>
      </xdr:nvCxnSpPr>
      <xdr:spPr>
        <a:xfrm flipV="1">
          <a:off x="12814300" y="6462613"/>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87104</xdr:rowOff>
    </xdr:from>
    <xdr:to>
      <xdr:col>23</xdr:col>
      <xdr:colOff>568325</xdr:colOff>
      <xdr:row>38</xdr:row>
      <xdr:rowOff>17254</xdr:rowOff>
    </xdr:to>
    <xdr:sp macro="" textlink="">
      <xdr:nvSpPr>
        <xdr:cNvPr id="543" name="円/楕円 542"/>
        <xdr:cNvSpPr/>
      </xdr:nvSpPr>
      <xdr:spPr>
        <a:xfrm>
          <a:off x="16268700" y="64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65531</xdr:rowOff>
    </xdr:from>
    <xdr:ext cx="469744" cy="259045"/>
    <xdr:sp macro="" textlink="">
      <xdr:nvSpPr>
        <xdr:cNvPr id="544" name="消防費該当値テキスト"/>
        <xdr:cNvSpPr txBox="1"/>
      </xdr:nvSpPr>
      <xdr:spPr>
        <a:xfrm>
          <a:off x="16370300" y="640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2358</xdr:rowOff>
    </xdr:from>
    <xdr:to>
      <xdr:col>22</xdr:col>
      <xdr:colOff>415925</xdr:colOff>
      <xdr:row>35</xdr:row>
      <xdr:rowOff>103958</xdr:rowOff>
    </xdr:to>
    <xdr:sp macro="" textlink="">
      <xdr:nvSpPr>
        <xdr:cNvPr id="545" name="円/楕円 544"/>
        <xdr:cNvSpPr/>
      </xdr:nvSpPr>
      <xdr:spPr>
        <a:xfrm>
          <a:off x="15430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120485</xdr:rowOff>
    </xdr:from>
    <xdr:ext cx="534377" cy="259045"/>
    <xdr:sp macro="" textlink="">
      <xdr:nvSpPr>
        <xdr:cNvPr id="546" name="テキスト ボックス 545"/>
        <xdr:cNvSpPr txBox="1"/>
      </xdr:nvSpPr>
      <xdr:spPr>
        <a:xfrm>
          <a:off x="15214111" y="5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58365</xdr:rowOff>
    </xdr:from>
    <xdr:to>
      <xdr:col>21</xdr:col>
      <xdr:colOff>212725</xdr:colOff>
      <xdr:row>37</xdr:row>
      <xdr:rowOff>159965</xdr:rowOff>
    </xdr:to>
    <xdr:sp macro="" textlink="">
      <xdr:nvSpPr>
        <xdr:cNvPr id="547" name="円/楕円 546"/>
        <xdr:cNvSpPr/>
      </xdr:nvSpPr>
      <xdr:spPr>
        <a:xfrm>
          <a:off x="14541500" y="640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151092</xdr:rowOff>
    </xdr:from>
    <xdr:ext cx="534377" cy="259045"/>
    <xdr:sp macro="" textlink="">
      <xdr:nvSpPr>
        <xdr:cNvPr id="548" name="テキスト ボックス 547"/>
        <xdr:cNvSpPr txBox="1"/>
      </xdr:nvSpPr>
      <xdr:spPr>
        <a:xfrm>
          <a:off x="14325111" y="6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68163</xdr:rowOff>
    </xdr:from>
    <xdr:to>
      <xdr:col>20</xdr:col>
      <xdr:colOff>9525</xdr:colOff>
      <xdr:row>37</xdr:row>
      <xdr:rowOff>169763</xdr:rowOff>
    </xdr:to>
    <xdr:sp macro="" textlink="">
      <xdr:nvSpPr>
        <xdr:cNvPr id="549" name="円/楕円 548"/>
        <xdr:cNvSpPr/>
      </xdr:nvSpPr>
      <xdr:spPr>
        <a:xfrm>
          <a:off x="13652500" y="64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160890</xdr:rowOff>
    </xdr:from>
    <xdr:ext cx="469744" cy="259045"/>
    <xdr:sp macro="" textlink="">
      <xdr:nvSpPr>
        <xdr:cNvPr id="550" name="テキスト ボックス 549"/>
        <xdr:cNvSpPr txBox="1"/>
      </xdr:nvSpPr>
      <xdr:spPr>
        <a:xfrm>
          <a:off x="13468427" y="650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81062</xdr:rowOff>
    </xdr:from>
    <xdr:to>
      <xdr:col>18</xdr:col>
      <xdr:colOff>492125</xdr:colOff>
      <xdr:row>38</xdr:row>
      <xdr:rowOff>11212</xdr:rowOff>
    </xdr:to>
    <xdr:sp macro="" textlink="">
      <xdr:nvSpPr>
        <xdr:cNvPr id="551" name="円/楕円 550"/>
        <xdr:cNvSpPr/>
      </xdr:nvSpPr>
      <xdr:spPr>
        <a:xfrm>
          <a:off x="12763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2339</xdr:rowOff>
    </xdr:from>
    <xdr:ext cx="469744" cy="259045"/>
    <xdr:sp macro="" textlink="">
      <xdr:nvSpPr>
        <xdr:cNvPr id="552" name="テキスト ボックス 551"/>
        <xdr:cNvSpPr txBox="1"/>
      </xdr:nvSpPr>
      <xdr:spPr>
        <a:xfrm>
          <a:off x="12579427" y="65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7935</xdr:rowOff>
    </xdr:from>
    <xdr:to>
      <xdr:col>23</xdr:col>
      <xdr:colOff>517525</xdr:colOff>
      <xdr:row>56</xdr:row>
      <xdr:rowOff>17856</xdr:rowOff>
    </xdr:to>
    <xdr:cxnSp macro="">
      <xdr:nvCxnSpPr>
        <xdr:cNvPr id="580" name="直線コネクタ 579"/>
        <xdr:cNvCxnSpPr/>
      </xdr:nvCxnSpPr>
      <xdr:spPr>
        <a:xfrm flipV="1">
          <a:off x="15481300" y="9609135"/>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17376</xdr:rowOff>
    </xdr:from>
    <xdr:to>
      <xdr:col>22</xdr:col>
      <xdr:colOff>365125</xdr:colOff>
      <xdr:row>56</xdr:row>
      <xdr:rowOff>17856</xdr:rowOff>
    </xdr:to>
    <xdr:cxnSp macro="">
      <xdr:nvCxnSpPr>
        <xdr:cNvPr id="583" name="直線コネクタ 582"/>
        <xdr:cNvCxnSpPr/>
      </xdr:nvCxnSpPr>
      <xdr:spPr>
        <a:xfrm>
          <a:off x="14592300" y="9618576"/>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17376</xdr:rowOff>
    </xdr:from>
    <xdr:to>
      <xdr:col>21</xdr:col>
      <xdr:colOff>161925</xdr:colOff>
      <xdr:row>56</xdr:row>
      <xdr:rowOff>66068</xdr:rowOff>
    </xdr:to>
    <xdr:cxnSp macro="">
      <xdr:nvCxnSpPr>
        <xdr:cNvPr id="586" name="直線コネクタ 585"/>
        <xdr:cNvCxnSpPr/>
      </xdr:nvCxnSpPr>
      <xdr:spPr>
        <a:xfrm flipV="1">
          <a:off x="13703300" y="9618576"/>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66068</xdr:rowOff>
    </xdr:from>
    <xdr:to>
      <xdr:col>19</xdr:col>
      <xdr:colOff>644525</xdr:colOff>
      <xdr:row>56</xdr:row>
      <xdr:rowOff>94163</xdr:rowOff>
    </xdr:to>
    <xdr:cxnSp macro="">
      <xdr:nvCxnSpPr>
        <xdr:cNvPr id="589" name="直線コネクタ 588"/>
        <xdr:cNvCxnSpPr/>
      </xdr:nvCxnSpPr>
      <xdr:spPr>
        <a:xfrm flipV="1">
          <a:off x="12814300" y="9667268"/>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128585</xdr:rowOff>
    </xdr:from>
    <xdr:to>
      <xdr:col>23</xdr:col>
      <xdr:colOff>568325</xdr:colOff>
      <xdr:row>56</xdr:row>
      <xdr:rowOff>58735</xdr:rowOff>
    </xdr:to>
    <xdr:sp macro="" textlink="">
      <xdr:nvSpPr>
        <xdr:cNvPr id="599" name="円/楕円 598"/>
        <xdr:cNvSpPr/>
      </xdr:nvSpPr>
      <xdr:spPr>
        <a:xfrm>
          <a:off x="16268700" y="95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151462</xdr:rowOff>
    </xdr:from>
    <xdr:ext cx="534377" cy="259045"/>
    <xdr:sp macro="" textlink="">
      <xdr:nvSpPr>
        <xdr:cNvPr id="600" name="教育費該当値テキスト"/>
        <xdr:cNvSpPr txBox="1"/>
      </xdr:nvSpPr>
      <xdr:spPr>
        <a:xfrm>
          <a:off x="16370300" y="940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40,764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138506</xdr:rowOff>
    </xdr:from>
    <xdr:to>
      <xdr:col>22</xdr:col>
      <xdr:colOff>415925</xdr:colOff>
      <xdr:row>56</xdr:row>
      <xdr:rowOff>68656</xdr:rowOff>
    </xdr:to>
    <xdr:sp macro="" textlink="">
      <xdr:nvSpPr>
        <xdr:cNvPr id="601" name="円/楕円 600"/>
        <xdr:cNvSpPr/>
      </xdr:nvSpPr>
      <xdr:spPr>
        <a:xfrm>
          <a:off x="15430500" y="95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59783</xdr:rowOff>
    </xdr:from>
    <xdr:ext cx="534377" cy="259045"/>
    <xdr:sp macro="" textlink="">
      <xdr:nvSpPr>
        <xdr:cNvPr id="602" name="テキスト ボックス 601"/>
        <xdr:cNvSpPr txBox="1"/>
      </xdr:nvSpPr>
      <xdr:spPr>
        <a:xfrm>
          <a:off x="15214111" y="966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138026</xdr:rowOff>
    </xdr:from>
    <xdr:to>
      <xdr:col>21</xdr:col>
      <xdr:colOff>212725</xdr:colOff>
      <xdr:row>56</xdr:row>
      <xdr:rowOff>68176</xdr:rowOff>
    </xdr:to>
    <xdr:sp macro="" textlink="">
      <xdr:nvSpPr>
        <xdr:cNvPr id="603" name="円/楕円 602"/>
        <xdr:cNvSpPr/>
      </xdr:nvSpPr>
      <xdr:spPr>
        <a:xfrm>
          <a:off x="14541500" y="9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59303</xdr:rowOff>
    </xdr:from>
    <xdr:ext cx="534377" cy="259045"/>
    <xdr:sp macro="" textlink="">
      <xdr:nvSpPr>
        <xdr:cNvPr id="604" name="テキスト ボックス 603"/>
        <xdr:cNvSpPr txBox="1"/>
      </xdr:nvSpPr>
      <xdr:spPr>
        <a:xfrm>
          <a:off x="14325111" y="96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15268</xdr:rowOff>
    </xdr:from>
    <xdr:to>
      <xdr:col>20</xdr:col>
      <xdr:colOff>9525</xdr:colOff>
      <xdr:row>56</xdr:row>
      <xdr:rowOff>116868</xdr:rowOff>
    </xdr:to>
    <xdr:sp macro="" textlink="">
      <xdr:nvSpPr>
        <xdr:cNvPr id="605" name="円/楕円 604"/>
        <xdr:cNvSpPr/>
      </xdr:nvSpPr>
      <xdr:spPr>
        <a:xfrm>
          <a:off x="13652500" y="96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107995</xdr:rowOff>
    </xdr:from>
    <xdr:ext cx="534377" cy="259045"/>
    <xdr:sp macro="" textlink="">
      <xdr:nvSpPr>
        <xdr:cNvPr id="606" name="テキスト ボックス 605"/>
        <xdr:cNvSpPr txBox="1"/>
      </xdr:nvSpPr>
      <xdr:spPr>
        <a:xfrm>
          <a:off x="13436111" y="970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43363</xdr:rowOff>
    </xdr:from>
    <xdr:to>
      <xdr:col>18</xdr:col>
      <xdr:colOff>492125</xdr:colOff>
      <xdr:row>56</xdr:row>
      <xdr:rowOff>144963</xdr:rowOff>
    </xdr:to>
    <xdr:sp macro="" textlink="">
      <xdr:nvSpPr>
        <xdr:cNvPr id="607" name="円/楕円 606"/>
        <xdr:cNvSpPr/>
      </xdr:nvSpPr>
      <xdr:spPr>
        <a:xfrm>
          <a:off x="12763500" y="96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161490</xdr:rowOff>
    </xdr:from>
    <xdr:ext cx="534377" cy="259045"/>
    <xdr:sp macro="" textlink="">
      <xdr:nvSpPr>
        <xdr:cNvPr id="608" name="テキスト ボックス 607"/>
        <xdr:cNvSpPr txBox="1"/>
      </xdr:nvSpPr>
      <xdr:spPr>
        <a:xfrm>
          <a:off x="12547111" y="941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49664</xdr:rowOff>
    </xdr:from>
    <xdr:to>
      <xdr:col>23</xdr:col>
      <xdr:colOff>517525</xdr:colOff>
      <xdr:row>79</xdr:row>
      <xdr:rowOff>71317</xdr:rowOff>
    </xdr:to>
    <xdr:cxnSp macro="">
      <xdr:nvCxnSpPr>
        <xdr:cNvPr id="639" name="直線コネクタ 638"/>
        <xdr:cNvCxnSpPr/>
      </xdr:nvCxnSpPr>
      <xdr:spPr>
        <a:xfrm flipV="1">
          <a:off x="15481300" y="13594214"/>
          <a:ext cx="8382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153314</xdr:rowOff>
    </xdr:from>
    <xdr:ext cx="469744" cy="259045"/>
    <xdr:sp macro="" textlink="">
      <xdr:nvSpPr>
        <xdr:cNvPr id="640" name="災害復旧費平均値テキスト"/>
        <xdr:cNvSpPr txBox="1"/>
      </xdr:nvSpPr>
      <xdr:spPr>
        <a:xfrm>
          <a:off x="16370300" y="13526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71317</xdr:rowOff>
    </xdr:from>
    <xdr:to>
      <xdr:col>22</xdr:col>
      <xdr:colOff>365125</xdr:colOff>
      <xdr:row>79</xdr:row>
      <xdr:rowOff>77848</xdr:rowOff>
    </xdr:to>
    <xdr:cxnSp macro="">
      <xdr:nvCxnSpPr>
        <xdr:cNvPr id="642" name="直線コネクタ 641"/>
        <xdr:cNvCxnSpPr/>
      </xdr:nvCxnSpPr>
      <xdr:spPr>
        <a:xfrm flipV="1">
          <a:off x="14592300" y="1361586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71904</xdr:rowOff>
    </xdr:from>
    <xdr:to>
      <xdr:col>21</xdr:col>
      <xdr:colOff>161925</xdr:colOff>
      <xdr:row>79</xdr:row>
      <xdr:rowOff>77848</xdr:rowOff>
    </xdr:to>
    <xdr:cxnSp macro="">
      <xdr:nvCxnSpPr>
        <xdr:cNvPr id="645" name="直線コネクタ 644"/>
        <xdr:cNvCxnSpPr/>
      </xdr:nvCxnSpPr>
      <xdr:spPr>
        <a:xfrm>
          <a:off x="13703300" y="1361645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52113</xdr:rowOff>
    </xdr:from>
    <xdr:to>
      <xdr:col>19</xdr:col>
      <xdr:colOff>644525</xdr:colOff>
      <xdr:row>79</xdr:row>
      <xdr:rowOff>71904</xdr:rowOff>
    </xdr:to>
    <xdr:cxnSp macro="">
      <xdr:nvCxnSpPr>
        <xdr:cNvPr id="648" name="直線コネクタ 647"/>
        <xdr:cNvCxnSpPr/>
      </xdr:nvCxnSpPr>
      <xdr:spPr>
        <a:xfrm>
          <a:off x="12814300" y="13596663"/>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95772</xdr:rowOff>
    </xdr:from>
    <xdr:ext cx="469744" cy="259045"/>
    <xdr:sp macro="" textlink="">
      <xdr:nvSpPr>
        <xdr:cNvPr id="652" name="テキスト ボックス 651"/>
        <xdr:cNvSpPr txBox="1"/>
      </xdr:nvSpPr>
      <xdr:spPr>
        <a:xfrm>
          <a:off x="12579427"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170314</xdr:rowOff>
    </xdr:from>
    <xdr:to>
      <xdr:col>23</xdr:col>
      <xdr:colOff>568325</xdr:colOff>
      <xdr:row>79</xdr:row>
      <xdr:rowOff>100464</xdr:rowOff>
    </xdr:to>
    <xdr:sp macro="" textlink="">
      <xdr:nvSpPr>
        <xdr:cNvPr id="658" name="円/楕円 657"/>
        <xdr:cNvSpPr/>
      </xdr:nvSpPr>
      <xdr:spPr>
        <a:xfrm>
          <a:off x="16268700" y="135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129691</xdr:rowOff>
    </xdr:from>
    <xdr:ext cx="469744" cy="259045"/>
    <xdr:sp macro="" textlink="">
      <xdr:nvSpPr>
        <xdr:cNvPr id="659" name="災害復旧費該当値テキスト"/>
        <xdr:cNvSpPr txBox="1"/>
      </xdr:nvSpPr>
      <xdr:spPr>
        <a:xfrm>
          <a:off x="16370300" y="133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20517</xdr:rowOff>
    </xdr:from>
    <xdr:to>
      <xdr:col>22</xdr:col>
      <xdr:colOff>415925</xdr:colOff>
      <xdr:row>79</xdr:row>
      <xdr:rowOff>122117</xdr:rowOff>
    </xdr:to>
    <xdr:sp macro="" textlink="">
      <xdr:nvSpPr>
        <xdr:cNvPr id="660" name="円/楕円 659"/>
        <xdr:cNvSpPr/>
      </xdr:nvSpPr>
      <xdr:spPr>
        <a:xfrm>
          <a:off x="15430500" y="135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113244</xdr:rowOff>
    </xdr:from>
    <xdr:ext cx="378565" cy="259045"/>
    <xdr:sp macro="" textlink="">
      <xdr:nvSpPr>
        <xdr:cNvPr id="661" name="テキスト ボックス 660"/>
        <xdr:cNvSpPr txBox="1"/>
      </xdr:nvSpPr>
      <xdr:spPr>
        <a:xfrm>
          <a:off x="15292017" y="13657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27048</xdr:rowOff>
    </xdr:from>
    <xdr:to>
      <xdr:col>21</xdr:col>
      <xdr:colOff>212725</xdr:colOff>
      <xdr:row>79</xdr:row>
      <xdr:rowOff>128648</xdr:rowOff>
    </xdr:to>
    <xdr:sp macro="" textlink="">
      <xdr:nvSpPr>
        <xdr:cNvPr id="662" name="円/楕円 661"/>
        <xdr:cNvSpPr/>
      </xdr:nvSpPr>
      <xdr:spPr>
        <a:xfrm>
          <a:off x="14541500" y="135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119775</xdr:rowOff>
    </xdr:from>
    <xdr:ext cx="378565" cy="259045"/>
    <xdr:sp macro="" textlink="">
      <xdr:nvSpPr>
        <xdr:cNvPr id="663" name="テキスト ボックス 662"/>
        <xdr:cNvSpPr txBox="1"/>
      </xdr:nvSpPr>
      <xdr:spPr>
        <a:xfrm>
          <a:off x="14403017" y="1366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21104</xdr:rowOff>
    </xdr:from>
    <xdr:to>
      <xdr:col>20</xdr:col>
      <xdr:colOff>9525</xdr:colOff>
      <xdr:row>79</xdr:row>
      <xdr:rowOff>122704</xdr:rowOff>
    </xdr:to>
    <xdr:sp macro="" textlink="">
      <xdr:nvSpPr>
        <xdr:cNvPr id="664" name="円/楕円 663"/>
        <xdr:cNvSpPr/>
      </xdr:nvSpPr>
      <xdr:spPr>
        <a:xfrm>
          <a:off x="13652500" y="135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113831</xdr:rowOff>
    </xdr:from>
    <xdr:ext cx="378565" cy="259045"/>
    <xdr:sp macro="" textlink="">
      <xdr:nvSpPr>
        <xdr:cNvPr id="665" name="テキスト ボックス 664"/>
        <xdr:cNvSpPr txBox="1"/>
      </xdr:nvSpPr>
      <xdr:spPr>
        <a:xfrm>
          <a:off x="13514017" y="1365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1313</xdr:rowOff>
    </xdr:from>
    <xdr:to>
      <xdr:col>18</xdr:col>
      <xdr:colOff>492125</xdr:colOff>
      <xdr:row>79</xdr:row>
      <xdr:rowOff>102913</xdr:rowOff>
    </xdr:to>
    <xdr:sp macro="" textlink="">
      <xdr:nvSpPr>
        <xdr:cNvPr id="666" name="円/楕円 665"/>
        <xdr:cNvSpPr/>
      </xdr:nvSpPr>
      <xdr:spPr>
        <a:xfrm>
          <a:off x="12763500" y="135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119440</xdr:rowOff>
    </xdr:from>
    <xdr:ext cx="469744" cy="259045"/>
    <xdr:sp macro="" textlink="">
      <xdr:nvSpPr>
        <xdr:cNvPr id="667" name="テキスト ボックス 666"/>
        <xdr:cNvSpPr txBox="1"/>
      </xdr:nvSpPr>
      <xdr:spPr>
        <a:xfrm>
          <a:off x="12579427" y="1332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170365</xdr:rowOff>
    </xdr:from>
    <xdr:to>
      <xdr:col>23</xdr:col>
      <xdr:colOff>517525</xdr:colOff>
      <xdr:row>96</xdr:row>
      <xdr:rowOff>384</xdr:rowOff>
    </xdr:to>
    <xdr:cxnSp macro="">
      <xdr:nvCxnSpPr>
        <xdr:cNvPr id="699" name="直線コネクタ 698"/>
        <xdr:cNvCxnSpPr/>
      </xdr:nvCxnSpPr>
      <xdr:spPr>
        <a:xfrm>
          <a:off x="15481300" y="16458115"/>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115436</xdr:rowOff>
    </xdr:from>
    <xdr:to>
      <xdr:col>22</xdr:col>
      <xdr:colOff>365125</xdr:colOff>
      <xdr:row>95</xdr:row>
      <xdr:rowOff>170365</xdr:rowOff>
    </xdr:to>
    <xdr:cxnSp macro="">
      <xdr:nvCxnSpPr>
        <xdr:cNvPr id="702" name="直線コネクタ 701"/>
        <xdr:cNvCxnSpPr/>
      </xdr:nvCxnSpPr>
      <xdr:spPr>
        <a:xfrm>
          <a:off x="14592300" y="16403186"/>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51265</xdr:rowOff>
    </xdr:from>
    <xdr:to>
      <xdr:col>21</xdr:col>
      <xdr:colOff>161925</xdr:colOff>
      <xdr:row>95</xdr:row>
      <xdr:rowOff>115436</xdr:rowOff>
    </xdr:to>
    <xdr:cxnSp macro="">
      <xdr:nvCxnSpPr>
        <xdr:cNvPr id="705" name="直線コネクタ 704"/>
        <xdr:cNvCxnSpPr/>
      </xdr:nvCxnSpPr>
      <xdr:spPr>
        <a:xfrm>
          <a:off x="13703300" y="16339015"/>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36406</xdr:rowOff>
    </xdr:from>
    <xdr:to>
      <xdr:col>19</xdr:col>
      <xdr:colOff>644525</xdr:colOff>
      <xdr:row>95</xdr:row>
      <xdr:rowOff>51265</xdr:rowOff>
    </xdr:to>
    <xdr:cxnSp macro="">
      <xdr:nvCxnSpPr>
        <xdr:cNvPr id="708" name="直線コネクタ 707"/>
        <xdr:cNvCxnSpPr/>
      </xdr:nvCxnSpPr>
      <xdr:spPr>
        <a:xfrm>
          <a:off x="12814300" y="1632415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121034</xdr:rowOff>
    </xdr:from>
    <xdr:to>
      <xdr:col>23</xdr:col>
      <xdr:colOff>568325</xdr:colOff>
      <xdr:row>96</xdr:row>
      <xdr:rowOff>51184</xdr:rowOff>
    </xdr:to>
    <xdr:sp macro="" textlink="">
      <xdr:nvSpPr>
        <xdr:cNvPr id="718" name="円/楕円 717"/>
        <xdr:cNvSpPr/>
      </xdr:nvSpPr>
      <xdr:spPr>
        <a:xfrm>
          <a:off x="16268700" y="164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99461</xdr:rowOff>
    </xdr:from>
    <xdr:ext cx="534377" cy="259045"/>
    <xdr:sp macro="" textlink="">
      <xdr:nvSpPr>
        <xdr:cNvPr id="719" name="公債費該当値テキスト"/>
        <xdr:cNvSpPr txBox="1"/>
      </xdr:nvSpPr>
      <xdr:spPr>
        <a:xfrm>
          <a:off x="16370300" y="163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28,766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119565</xdr:rowOff>
    </xdr:from>
    <xdr:to>
      <xdr:col>22</xdr:col>
      <xdr:colOff>415925</xdr:colOff>
      <xdr:row>96</xdr:row>
      <xdr:rowOff>49715</xdr:rowOff>
    </xdr:to>
    <xdr:sp macro="" textlink="">
      <xdr:nvSpPr>
        <xdr:cNvPr id="720" name="円/楕円 719"/>
        <xdr:cNvSpPr/>
      </xdr:nvSpPr>
      <xdr:spPr>
        <a:xfrm>
          <a:off x="15430500" y="164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40842</xdr:rowOff>
    </xdr:from>
    <xdr:ext cx="534377" cy="259045"/>
    <xdr:sp macro="" textlink="">
      <xdr:nvSpPr>
        <xdr:cNvPr id="721" name="テキスト ボックス 720"/>
        <xdr:cNvSpPr txBox="1"/>
      </xdr:nvSpPr>
      <xdr:spPr>
        <a:xfrm>
          <a:off x="15214111" y="165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64636</xdr:rowOff>
    </xdr:from>
    <xdr:to>
      <xdr:col>21</xdr:col>
      <xdr:colOff>212725</xdr:colOff>
      <xdr:row>95</xdr:row>
      <xdr:rowOff>166236</xdr:rowOff>
    </xdr:to>
    <xdr:sp macro="" textlink="">
      <xdr:nvSpPr>
        <xdr:cNvPr id="722" name="円/楕円 721"/>
        <xdr:cNvSpPr/>
      </xdr:nvSpPr>
      <xdr:spPr>
        <a:xfrm>
          <a:off x="14541500" y="163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157363</xdr:rowOff>
    </xdr:from>
    <xdr:ext cx="534377" cy="259045"/>
    <xdr:sp macro="" textlink="">
      <xdr:nvSpPr>
        <xdr:cNvPr id="723" name="テキスト ボックス 722"/>
        <xdr:cNvSpPr txBox="1"/>
      </xdr:nvSpPr>
      <xdr:spPr>
        <a:xfrm>
          <a:off x="14325111" y="164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465</xdr:rowOff>
    </xdr:from>
    <xdr:to>
      <xdr:col>20</xdr:col>
      <xdr:colOff>9525</xdr:colOff>
      <xdr:row>95</xdr:row>
      <xdr:rowOff>102065</xdr:rowOff>
    </xdr:to>
    <xdr:sp macro="" textlink="">
      <xdr:nvSpPr>
        <xdr:cNvPr id="724" name="円/楕円 723"/>
        <xdr:cNvSpPr/>
      </xdr:nvSpPr>
      <xdr:spPr>
        <a:xfrm>
          <a:off x="13652500" y="162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93192</xdr:rowOff>
    </xdr:from>
    <xdr:ext cx="534377" cy="259045"/>
    <xdr:sp macro="" textlink="">
      <xdr:nvSpPr>
        <xdr:cNvPr id="725" name="テキスト ボックス 724"/>
        <xdr:cNvSpPr txBox="1"/>
      </xdr:nvSpPr>
      <xdr:spPr>
        <a:xfrm>
          <a:off x="13436111" y="163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157056</xdr:rowOff>
    </xdr:from>
    <xdr:to>
      <xdr:col>18</xdr:col>
      <xdr:colOff>492125</xdr:colOff>
      <xdr:row>95</xdr:row>
      <xdr:rowOff>87206</xdr:rowOff>
    </xdr:to>
    <xdr:sp macro="" textlink="">
      <xdr:nvSpPr>
        <xdr:cNvPr id="726" name="円/楕円 725"/>
        <xdr:cNvSpPr/>
      </xdr:nvSpPr>
      <xdr:spPr>
        <a:xfrm>
          <a:off x="12763500" y="162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78333</xdr:rowOff>
    </xdr:from>
    <xdr:ext cx="534377" cy="259045"/>
    <xdr:sp macro="" textlink="">
      <xdr:nvSpPr>
        <xdr:cNvPr id="727" name="テキスト ボックス 726"/>
        <xdr:cNvSpPr txBox="1"/>
      </xdr:nvSpPr>
      <xdr:spPr>
        <a:xfrm>
          <a:off x="12547111" y="1636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・民生費は，住民一人当たり</a:t>
          </a:r>
          <a:r>
            <a:rPr kumimoji="1" lang="en-US" altLang="ja-JP" sz="1100">
              <a:solidFill>
                <a:schemeClr val="tx1"/>
              </a:solidFill>
              <a:effectLst/>
              <a:latin typeface="+mn-lt"/>
              <a:ea typeface="+mn-ea"/>
              <a:cs typeface="+mn-cs"/>
            </a:rPr>
            <a:t>142,710</a:t>
          </a:r>
          <a:r>
            <a:rPr kumimoji="1" lang="ja-JP" altLang="ja-JP" sz="1100">
              <a:solidFill>
                <a:schemeClr val="tx1"/>
              </a:solidFill>
              <a:effectLst/>
              <a:latin typeface="+mn-lt"/>
              <a:ea typeface="+mn-ea"/>
              <a:cs typeface="+mn-cs"/>
            </a:rPr>
            <a:t>円となっており，前年度決算から比較すると</a:t>
          </a:r>
          <a:r>
            <a:rPr kumimoji="1" lang="en-US" altLang="ja-JP" sz="1100">
              <a:solidFill>
                <a:schemeClr val="tx1"/>
              </a:solidFill>
              <a:effectLst/>
              <a:latin typeface="+mn-lt"/>
              <a:ea typeface="+mn-ea"/>
              <a:cs typeface="+mn-cs"/>
            </a:rPr>
            <a:t>5.4</a:t>
          </a:r>
          <a:r>
            <a:rPr kumimoji="1" lang="ja-JP" altLang="ja-JP" sz="1100">
              <a:solidFill>
                <a:schemeClr val="tx1"/>
              </a:solidFill>
              <a:effectLst/>
              <a:latin typeface="+mn-lt"/>
              <a:ea typeface="+mn-ea"/>
              <a:cs typeface="+mn-cs"/>
            </a:rPr>
            <a:t>％増加している。これは，</a:t>
          </a:r>
          <a:r>
            <a:rPr kumimoji="1" lang="ja-JP" altLang="en-US" sz="1100">
              <a:solidFill>
                <a:schemeClr val="tx1"/>
              </a:solidFill>
              <a:effectLst/>
              <a:latin typeface="+mn-lt"/>
              <a:ea typeface="+mn-ea"/>
              <a:cs typeface="+mn-cs"/>
            </a:rPr>
            <a:t>臨時福祉給付金等給付事業や</a:t>
          </a:r>
          <a:r>
            <a:rPr kumimoji="1" lang="ja-JP" altLang="ja-JP" sz="1100">
              <a:solidFill>
                <a:schemeClr val="tx1"/>
              </a:solidFill>
              <a:effectLst/>
              <a:latin typeface="+mn-lt"/>
              <a:ea typeface="+mn-ea"/>
              <a:cs typeface="+mn-cs"/>
            </a:rPr>
            <a:t>保育施設等への給付費の増が主な要因である。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類似団体と比較して一人当たりコストが低い状況であることから，引き続き，生活保護費等における就労支援の取組などを実施し，社会保障関係経費の抑制に努めていく。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・土木費は，住民一人当たり</a:t>
          </a:r>
          <a:r>
            <a:rPr kumimoji="1" lang="en-US" altLang="ja-JP" sz="1100">
              <a:solidFill>
                <a:schemeClr val="tx1"/>
              </a:solidFill>
              <a:effectLst/>
              <a:latin typeface="+mn-lt"/>
              <a:ea typeface="+mn-ea"/>
              <a:cs typeface="+mn-cs"/>
            </a:rPr>
            <a:t>53,065</a:t>
          </a:r>
          <a:r>
            <a:rPr kumimoji="1" lang="ja-JP" altLang="ja-JP" sz="1100">
              <a:solidFill>
                <a:schemeClr val="tx1"/>
              </a:solidFill>
              <a:effectLst/>
              <a:latin typeface="+mn-lt"/>
              <a:ea typeface="+mn-ea"/>
              <a:cs typeface="+mn-cs"/>
            </a:rPr>
            <a:t>円となっており，類似団体と比較して一人当たりコストが高い状況となっている。これは，</a:t>
          </a:r>
          <a:r>
            <a:rPr kumimoji="1" lang="ja-JP" altLang="en-US" sz="1100">
              <a:solidFill>
                <a:schemeClr val="tx1"/>
              </a:solidFill>
              <a:effectLst/>
              <a:latin typeface="+mn-lt"/>
              <a:ea typeface="+mn-ea"/>
              <a:cs typeface="+mn-cs"/>
            </a:rPr>
            <a:t>土地区画整理事業や岡本駅周辺地区整備費</a:t>
          </a:r>
          <a:r>
            <a:rPr kumimoji="1" lang="ja-JP" altLang="ja-JP" sz="1100">
              <a:solidFill>
                <a:schemeClr val="tx1"/>
              </a:solidFill>
              <a:effectLst/>
              <a:latin typeface="+mn-lt"/>
              <a:ea typeface="+mn-ea"/>
              <a:cs typeface="+mn-cs"/>
            </a:rPr>
            <a:t>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・公債費は，住民一人当たり</a:t>
          </a:r>
          <a:r>
            <a:rPr kumimoji="1" lang="en-US" altLang="ja-JP" sz="1100">
              <a:solidFill>
                <a:schemeClr val="tx1"/>
              </a:solidFill>
              <a:effectLst/>
              <a:latin typeface="+mn-lt"/>
              <a:ea typeface="+mn-ea"/>
              <a:cs typeface="+mn-cs"/>
            </a:rPr>
            <a:t>28,766</a:t>
          </a:r>
          <a:r>
            <a:rPr kumimoji="1" lang="ja-JP" altLang="ja-JP" sz="1100">
              <a:solidFill>
                <a:schemeClr val="tx1"/>
              </a:solidFill>
              <a:effectLst/>
              <a:latin typeface="+mn-lt"/>
              <a:ea typeface="+mn-ea"/>
              <a:cs typeface="+mn-cs"/>
            </a:rPr>
            <a:t>円となっており，類似団体と比較して一人当たりコストが低い状況で推移していることから，引き続き</a:t>
          </a:r>
          <a:r>
            <a:rPr kumimoji="1" lang="ja-JP" altLang="en-US" sz="1100">
              <a:solidFill>
                <a:schemeClr val="tx1"/>
              </a:solidFill>
              <a:effectLst/>
              <a:latin typeface="+mn-lt"/>
              <a:ea typeface="+mn-ea"/>
              <a:cs typeface="+mn-cs"/>
            </a:rPr>
            <a:t>計画的な</a:t>
          </a:r>
          <a:r>
            <a:rPr kumimoji="1" lang="ja-JP" altLang="ja-JP" sz="1100">
              <a:solidFill>
                <a:schemeClr val="tx1"/>
              </a:solidFill>
              <a:effectLst/>
              <a:latin typeface="+mn-lt"/>
              <a:ea typeface="+mn-ea"/>
              <a:cs typeface="+mn-cs"/>
            </a:rPr>
            <a:t>市債の活用に努めていく。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年度以降は，市税の増収などに伴い，基金の涵養に努めてきたことから増加している。</a:t>
          </a:r>
          <a:endParaRPr lang="ja-JP" altLang="ja-JP">
            <a:effectLst/>
          </a:endParaRPr>
        </a:p>
        <a:p>
          <a:r>
            <a:rPr kumimoji="1" lang="ja-JP" altLang="ja-JP" sz="1100">
              <a:solidFill>
                <a:schemeClr val="dk1"/>
              </a:solidFill>
              <a:effectLst/>
              <a:latin typeface="+mn-lt"/>
              <a:ea typeface="+mn-ea"/>
              <a:cs typeface="+mn-cs"/>
            </a:rPr>
            <a:t>　実質収支は，黒字を確保しており，引き続き収支のバランスが取れている状況である。</a:t>
          </a:r>
          <a:endParaRPr lang="ja-JP" altLang="ja-JP">
            <a:effectLst/>
          </a:endParaRPr>
        </a:p>
        <a:p>
          <a:r>
            <a:rPr kumimoji="1" lang="ja-JP" altLang="ja-JP" sz="1100">
              <a:solidFill>
                <a:schemeClr val="dk1"/>
              </a:solidFill>
              <a:effectLst/>
              <a:latin typeface="+mn-lt"/>
              <a:ea typeface="+mn-ea"/>
              <a:cs typeface="+mn-cs"/>
            </a:rPr>
            <a:t>　実質単年度収支は，地方消費税交付金や臨時財政対策債などの減少による歳入の減が，歳出の減よりも大きかったことなどにより減少している。</a:t>
          </a:r>
          <a:endParaRPr lang="ja-JP" altLang="ja-JP">
            <a:effectLst/>
          </a:endParaRPr>
        </a:p>
        <a:p>
          <a:r>
            <a:rPr kumimoji="1" lang="ja-JP" altLang="ja-JP" sz="1100">
              <a:solidFill>
                <a:schemeClr val="dk1"/>
              </a:solidFill>
              <a:effectLst/>
              <a:latin typeface="+mn-lt"/>
              <a:ea typeface="+mn-ea"/>
              <a:cs typeface="+mn-cs"/>
            </a:rPr>
            <a:t>　今後も，分析結果を踏まえ，歳入の確保と経費の抑制に努め，財政の健全化に取り組んでいく。</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一般会計をはじめ，公営企業を含む特別会計すべてが黒字または収支均衡となっている。</a:t>
          </a:r>
          <a:endParaRPr lang="ja-JP" altLang="ja-JP" sz="1400">
            <a:effectLst/>
          </a:endParaRPr>
        </a:p>
        <a:p>
          <a:r>
            <a:rPr kumimoji="1" lang="ja-JP" altLang="ja-JP" sz="1100">
              <a:solidFill>
                <a:schemeClr val="dk1"/>
              </a:solidFill>
              <a:effectLst/>
              <a:latin typeface="+mn-lt"/>
              <a:ea typeface="+mn-ea"/>
              <a:cs typeface="+mn-cs"/>
            </a:rPr>
            <a:t>　水道事業会計及び下水道事業会計において，企業債の元利償還金の減少などにより流動資産が増加したことなどから，黒字額が増加した。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元利償還金について，クリーンパーク茂原整備事業債など，過去の大型建設事業に係る市債償還の完了に伴い，前年度より約</a:t>
          </a:r>
          <a:r>
            <a:rPr kumimoji="1" lang="ja-JP" altLang="en-US" sz="1100">
              <a:solidFill>
                <a:schemeClr val="dk1"/>
              </a:solidFill>
              <a:effectLst/>
              <a:latin typeface="+mn-lt"/>
              <a:ea typeface="+mn-ea"/>
              <a:cs typeface="+mn-cs"/>
            </a:rPr>
            <a:t>０．１億</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公営企業債の元利償還金に対する繰入金は，下水道事業会計における分流式下水道に要する経費（汚水公費）が減少したことなどから，前年度より約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債務負担に基づく支出額は，土地開発公社から用地の再取得が発生したことから，前年度より約６億円増加した。</a:t>
          </a:r>
          <a:endParaRPr lang="ja-JP" altLang="ja-JP" sz="1400">
            <a:effectLst/>
          </a:endParaRPr>
        </a:p>
        <a:p>
          <a:r>
            <a:rPr kumimoji="1" lang="ja-JP" altLang="ja-JP" sz="1100">
              <a:solidFill>
                <a:schemeClr val="dk1"/>
              </a:solidFill>
              <a:effectLst/>
              <a:latin typeface="+mn-lt"/>
              <a:ea typeface="+mn-ea"/>
              <a:cs typeface="+mn-cs"/>
            </a:rPr>
            <a:t>　算入公債費等は，基準財政需要額に算入された公債費が減少したことなどから，前年度より約</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　その結果，実質公債費比率の分子は前年度より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今後とも，公債費が将来の財政運営の大きな負担とならないよう，計画的に市債の活用をすることで，残高の抑制に努めていく。</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一般会計等に係る地方債残高は，クリーンパーク茂原整備事業債など過去の大型建設事業に係る市債償還の完了に伴い，前年度より約</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２億円減少した。</a:t>
          </a:r>
          <a:endParaRPr lang="ja-JP" altLang="ja-JP" sz="1400">
            <a:effectLst/>
          </a:endParaRPr>
        </a:p>
        <a:p>
          <a:pPr rtl="0"/>
          <a:r>
            <a:rPr lang="ja-JP" altLang="ja-JP" sz="1100" b="0" i="0" baseline="0">
              <a:solidFill>
                <a:schemeClr val="dk1"/>
              </a:solidFill>
              <a:effectLst/>
              <a:latin typeface="+mn-lt"/>
              <a:ea typeface="+mn-ea"/>
              <a:cs typeface="+mn-cs"/>
            </a:rPr>
            <a:t>　債務負担行為に基づく支出予定額は土地開発公社</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用地</a:t>
          </a:r>
          <a:r>
            <a:rPr lang="ja-JP" altLang="en-US" sz="1100" b="0" i="0" baseline="0">
              <a:solidFill>
                <a:schemeClr val="dk1"/>
              </a:solidFill>
              <a:effectLst/>
              <a:latin typeface="+mn-lt"/>
              <a:ea typeface="+mn-ea"/>
              <a:cs typeface="+mn-cs"/>
            </a:rPr>
            <a:t>を再</a:t>
          </a:r>
          <a:r>
            <a:rPr lang="ja-JP" altLang="ja-JP" sz="1100" b="0" i="0" baseline="0">
              <a:solidFill>
                <a:schemeClr val="dk1"/>
              </a:solidFill>
              <a:effectLst/>
              <a:latin typeface="+mn-lt"/>
              <a:ea typeface="+mn-ea"/>
              <a:cs typeface="+mn-cs"/>
            </a:rPr>
            <a:t>取得</a:t>
          </a:r>
          <a:r>
            <a:rPr lang="ja-JP" altLang="en-US" sz="1100" b="0" i="0" baseline="0">
              <a:solidFill>
                <a:schemeClr val="dk1"/>
              </a:solidFill>
              <a:effectLst/>
              <a:latin typeface="+mn-lt"/>
              <a:ea typeface="+mn-ea"/>
              <a:cs typeface="+mn-cs"/>
            </a:rPr>
            <a:t>したこと</a:t>
          </a:r>
          <a:r>
            <a:rPr lang="ja-JP" altLang="ja-JP" sz="1100" b="0" i="0" baseline="0">
              <a:solidFill>
                <a:schemeClr val="dk1"/>
              </a:solidFill>
              <a:effectLst/>
              <a:latin typeface="+mn-lt"/>
              <a:ea typeface="+mn-ea"/>
              <a:cs typeface="+mn-cs"/>
            </a:rPr>
            <a:t>などにより，約</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公営企業債等繰入見込額は，水道事業，下水道事業，中央卸売市場事業における公営企業債残高が減少したことにより，前年度より約３</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億円減少した。これらのことから，「将来負担額」全体は，毎年減少している。</a:t>
          </a:r>
          <a:endParaRPr lang="ja-JP" altLang="ja-JP" sz="1400">
            <a:effectLst/>
          </a:endParaRPr>
        </a:p>
        <a:p>
          <a:pPr rtl="0"/>
          <a:r>
            <a:rPr lang="ja-JP" altLang="ja-JP" sz="1100" b="0" i="0" baseline="0">
              <a:solidFill>
                <a:schemeClr val="dk1"/>
              </a:solidFill>
              <a:effectLst/>
              <a:latin typeface="+mn-lt"/>
              <a:ea typeface="+mn-ea"/>
              <a:cs typeface="+mn-cs"/>
            </a:rPr>
            <a:t>　将来負担額に充当可能な財源である基金は，</a:t>
          </a:r>
          <a:r>
            <a:rPr kumimoji="1" lang="ja-JP" altLang="ja-JP" sz="1100">
              <a:solidFill>
                <a:schemeClr val="dk1"/>
              </a:solidFill>
              <a:effectLst/>
              <a:latin typeface="+mn-lt"/>
              <a:ea typeface="+mn-ea"/>
              <a:cs typeface="+mn-cs"/>
            </a:rPr>
            <a:t>文化会館大規模改修事業などへ公共施設等整備基金を充当したことにより，充当可能な基金の残高が減少</a:t>
          </a:r>
          <a:r>
            <a:rPr kumimoji="1" lang="ja-JP" altLang="en-US" sz="110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基準財政需要額算入見込額は，需要額の算定における流域下水道及び公共下水道事業などに係る地方債残高の減少により，算入見込額が減少した。</a:t>
          </a:r>
          <a:endParaRPr lang="ja-JP" altLang="ja-JP" sz="1400">
            <a:effectLst/>
          </a:endParaRPr>
        </a:p>
        <a:p>
          <a:pPr rtl="0"/>
          <a:r>
            <a:rPr lang="ja-JP" altLang="ja-JP" sz="1100" b="0" i="0" baseline="0">
              <a:solidFill>
                <a:schemeClr val="dk1"/>
              </a:solidFill>
              <a:effectLst/>
              <a:latin typeface="+mn-lt"/>
              <a:ea typeface="+mn-ea"/>
              <a:cs typeface="+mn-cs"/>
            </a:rPr>
            <a:t>　その結果，「充当可能財源等」全体</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たことにより</a:t>
          </a:r>
          <a:r>
            <a:rPr lang="ja-JP" altLang="ja-JP" sz="1100" b="0" i="0" baseline="0">
              <a:solidFill>
                <a:schemeClr val="dk1"/>
              </a:solidFill>
              <a:effectLst/>
              <a:latin typeface="+mn-lt"/>
              <a:ea typeface="+mn-ea"/>
              <a:cs typeface="+mn-cs"/>
            </a:rPr>
            <a:t>，「将来負担額」全体</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差引きした額である将来負担比率の分子は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複数の大型建設事業に対応するため，一時的に市債発行額が元金償還額を超えるが，計画的な市債の活用を図ることで残高を抑制していくとともに，財政運営の長期的な安定性を確保するため，基金の涵養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522,262
513,835
416.85
201,279,125
197,604,136
1,240,955
101,989,411
116,067,978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522,262
513,835
416.85
201,279,125
197,604,136
1,240,955
101,989,411
116,067,978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522,262
513,835
416.85
201,279,125
197,604,136
1,240,955
101,989,411
116,067,978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AY19" sqref="AY19:BM19"/>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201279125</v>
      </c>
      <c r="BO4" s="411"/>
      <c r="BP4" s="411"/>
      <c r="BQ4" s="411"/>
      <c r="BR4" s="411"/>
      <c r="BS4" s="411"/>
      <c r="BT4" s="411"/>
      <c r="BU4" s="412"/>
      <c r="BV4" s="410">
        <v>200993477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1.2</v>
      </c>
      <c r="CU4" s="588"/>
      <c r="CV4" s="588"/>
      <c r="CW4" s="588"/>
      <c r="CX4" s="588"/>
      <c r="CY4" s="588"/>
      <c r="CZ4" s="588"/>
      <c r="DA4" s="589"/>
      <c r="DB4" s="587">
        <v>2.2000000000000002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197604136</v>
      </c>
      <c r="BO5" s="416"/>
      <c r="BP5" s="416"/>
      <c r="BQ5" s="416"/>
      <c r="BR5" s="416"/>
      <c r="BS5" s="416"/>
      <c r="BT5" s="416"/>
      <c r="BU5" s="417"/>
      <c r="BV5" s="415">
        <v>196835085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92.9</v>
      </c>
      <c r="CU5" s="386"/>
      <c r="CV5" s="386"/>
      <c r="CW5" s="386"/>
      <c r="CX5" s="386"/>
      <c r="CY5" s="386"/>
      <c r="CZ5" s="386"/>
      <c r="DA5" s="387"/>
      <c r="DB5" s="385">
        <v>90.9</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3674989</v>
      </c>
      <c r="BO6" s="416"/>
      <c r="BP6" s="416"/>
      <c r="BQ6" s="416"/>
      <c r="BR6" s="416"/>
      <c r="BS6" s="416"/>
      <c r="BT6" s="416"/>
      <c r="BU6" s="417"/>
      <c r="BV6" s="415">
        <v>4158392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93.6</v>
      </c>
      <c r="CU6" s="562"/>
      <c r="CV6" s="562"/>
      <c r="CW6" s="562"/>
      <c r="CX6" s="562"/>
      <c r="CY6" s="562"/>
      <c r="CZ6" s="562"/>
      <c r="DA6" s="563"/>
      <c r="DB6" s="561">
        <v>92.4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2434034</v>
      </c>
      <c r="BO7" s="416"/>
      <c r="BP7" s="416"/>
      <c r="BQ7" s="416"/>
      <c r="BR7" s="416"/>
      <c r="BS7" s="416"/>
      <c r="BT7" s="416"/>
      <c r="BU7" s="417"/>
      <c r="BV7" s="415">
        <v>1882472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101989411</v>
      </c>
      <c r="CU7" s="416"/>
      <c r="CV7" s="416"/>
      <c r="CW7" s="416"/>
      <c r="CX7" s="416"/>
      <c r="CY7" s="416"/>
      <c r="CZ7" s="416"/>
      <c r="DA7" s="417"/>
      <c r="DB7" s="415">
        <v>101471178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1240955</v>
      </c>
      <c r="BO8" s="416"/>
      <c r="BP8" s="416"/>
      <c r="BQ8" s="416"/>
      <c r="BR8" s="416"/>
      <c r="BS8" s="416"/>
      <c r="BT8" s="416"/>
      <c r="BU8" s="417"/>
      <c r="BV8" s="415">
        <v>2275920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0.98</v>
      </c>
      <c r="CU8" s="525"/>
      <c r="CV8" s="525"/>
      <c r="CW8" s="525"/>
      <c r="CX8" s="525"/>
      <c r="CY8" s="525"/>
      <c r="CZ8" s="525"/>
      <c r="DA8" s="526"/>
      <c r="DB8" s="524">
        <v>0.96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518594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-1034965</v>
      </c>
      <c r="BO9" s="416"/>
      <c r="BP9" s="416"/>
      <c r="BQ9" s="416"/>
      <c r="BR9" s="416"/>
      <c r="BS9" s="416"/>
      <c r="BT9" s="416"/>
      <c r="BU9" s="417"/>
      <c r="BV9" s="415">
        <v>-2219833</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12.8</v>
      </c>
      <c r="CU9" s="386"/>
      <c r="CV9" s="386"/>
      <c r="CW9" s="386"/>
      <c r="CX9" s="386"/>
      <c r="CY9" s="386"/>
      <c r="CZ9" s="386"/>
      <c r="DA9" s="387"/>
      <c r="DB9" s="385">
        <v>12.4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511739</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9765</v>
      </c>
      <c r="BO10" s="416"/>
      <c r="BP10" s="416"/>
      <c r="BQ10" s="416"/>
      <c r="BR10" s="416"/>
      <c r="BS10" s="416"/>
      <c r="BT10" s="416"/>
      <c r="BU10" s="417"/>
      <c r="BV10" s="415">
        <v>22008</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101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522262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1100000</v>
      </c>
      <c r="BO12" s="416"/>
      <c r="BP12" s="416"/>
      <c r="BQ12" s="416"/>
      <c r="BR12" s="416"/>
      <c r="BS12" s="416"/>
      <c r="BT12" s="416"/>
      <c r="BU12" s="417"/>
      <c r="BV12" s="415">
        <v>3000000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513835</v>
      </c>
      <c r="S13" s="517"/>
      <c r="T13" s="517"/>
      <c r="U13" s="517"/>
      <c r="V13" s="518"/>
      <c r="W13" s="504" t="s">
        <v>125</v>
      </c>
      <c r="X13" s="428"/>
      <c r="Y13" s="428"/>
      <c r="Z13" s="428"/>
      <c r="AA13" s="428"/>
      <c r="AB13" s="429"/>
      <c r="AC13" s="391">
        <v>5788</v>
      </c>
      <c r="AD13" s="392"/>
      <c r="AE13" s="392"/>
      <c r="AF13" s="392"/>
      <c r="AG13" s="393"/>
      <c r="AH13" s="391">
        <v>5534</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-2125200</v>
      </c>
      <c r="BO13" s="416"/>
      <c r="BP13" s="416"/>
      <c r="BQ13" s="416"/>
      <c r="BR13" s="416"/>
      <c r="BS13" s="416"/>
      <c r="BT13" s="416"/>
      <c r="BU13" s="417"/>
      <c r="BV13" s="415">
        <v>-5197825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4.4000000000000004</v>
      </c>
      <c r="CU13" s="386"/>
      <c r="CV13" s="386"/>
      <c r="CW13" s="386"/>
      <c r="CX13" s="386"/>
      <c r="CY13" s="386"/>
      <c r="CZ13" s="386"/>
      <c r="DA13" s="387"/>
      <c r="DB13" s="385">
        <v>4.7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521820</v>
      </c>
      <c r="S14" s="517"/>
      <c r="T14" s="517"/>
      <c r="U14" s="517"/>
      <c r="V14" s="518"/>
      <c r="W14" s="519"/>
      <c r="X14" s="431"/>
      <c r="Y14" s="431"/>
      <c r="Z14" s="431"/>
      <c r="AA14" s="431"/>
      <c r="AB14" s="432"/>
      <c r="AC14" s="509">
        <v>2.6</v>
      </c>
      <c r="AD14" s="510"/>
      <c r="AE14" s="510"/>
      <c r="AF14" s="510"/>
      <c r="AG14" s="511"/>
      <c r="AH14" s="509">
        <v>2.5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7.5</v>
      </c>
      <c r="CU14" s="488"/>
      <c r="CV14" s="488"/>
      <c r="CW14" s="488"/>
      <c r="CX14" s="488"/>
      <c r="CY14" s="488"/>
      <c r="CZ14" s="488"/>
      <c r="DA14" s="489"/>
      <c r="DB14" s="520">
        <v>2.9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513723</v>
      </c>
      <c r="S15" s="517"/>
      <c r="T15" s="517"/>
      <c r="U15" s="517"/>
      <c r="V15" s="518"/>
      <c r="W15" s="504" t="s">
        <v>132</v>
      </c>
      <c r="X15" s="428"/>
      <c r="Y15" s="428"/>
      <c r="Z15" s="428"/>
      <c r="AA15" s="428"/>
      <c r="AB15" s="429"/>
      <c r="AC15" s="391">
        <v>60456</v>
      </c>
      <c r="AD15" s="392"/>
      <c r="AE15" s="392"/>
      <c r="AF15" s="392"/>
      <c r="AG15" s="393"/>
      <c r="AH15" s="391">
        <v>58661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76101858</v>
      </c>
      <c r="BO15" s="411"/>
      <c r="BP15" s="411"/>
      <c r="BQ15" s="411"/>
      <c r="BR15" s="411"/>
      <c r="BS15" s="411"/>
      <c r="BT15" s="411"/>
      <c r="BU15" s="412"/>
      <c r="BV15" s="410">
        <v>74833774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26.8</v>
      </c>
      <c r="AD16" s="510"/>
      <c r="AE16" s="510"/>
      <c r="AF16" s="510"/>
      <c r="AG16" s="511"/>
      <c r="AH16" s="509">
        <v>26.1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77128610</v>
      </c>
      <c r="BO16" s="416"/>
      <c r="BP16" s="416"/>
      <c r="BQ16" s="416"/>
      <c r="BR16" s="416"/>
      <c r="BS16" s="416"/>
      <c r="BT16" s="416"/>
      <c r="BU16" s="417"/>
      <c r="BV16" s="415">
        <v>76327233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159399</v>
      </c>
      <c r="AD17" s="392"/>
      <c r="AE17" s="392"/>
      <c r="AF17" s="392"/>
      <c r="AG17" s="393"/>
      <c r="AH17" s="391">
        <v>160370</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98365289</v>
      </c>
      <c r="BO17" s="416"/>
      <c r="BP17" s="416"/>
      <c r="BQ17" s="416"/>
      <c r="BR17" s="416"/>
      <c r="BS17" s="416"/>
      <c r="BT17" s="416"/>
      <c r="BU17" s="417"/>
      <c r="BV17" s="415">
        <v>96712907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416.85</v>
      </c>
      <c r="M18" s="480"/>
      <c r="N18" s="480"/>
      <c r="O18" s="480"/>
      <c r="P18" s="480"/>
      <c r="Q18" s="480"/>
      <c r="R18" s="481"/>
      <c r="S18" s="481"/>
      <c r="T18" s="481"/>
      <c r="U18" s="481"/>
      <c r="V18" s="482"/>
      <c r="W18" s="496"/>
      <c r="X18" s="497"/>
      <c r="Y18" s="497"/>
      <c r="Z18" s="497"/>
      <c r="AA18" s="497"/>
      <c r="AB18" s="505"/>
      <c r="AC18" s="379">
        <v>70.599999999999994</v>
      </c>
      <c r="AD18" s="380"/>
      <c r="AE18" s="380"/>
      <c r="AF18" s="380"/>
      <c r="AG18" s="483"/>
      <c r="AH18" s="379">
        <v>71.400000000000006</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96326314</v>
      </c>
      <c r="BO18" s="416"/>
      <c r="BP18" s="416"/>
      <c r="BQ18" s="416"/>
      <c r="BR18" s="416"/>
      <c r="BS18" s="416"/>
      <c r="BT18" s="416"/>
      <c r="BU18" s="417"/>
      <c r="BV18" s="415">
        <v>95661279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1244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114539502</v>
      </c>
      <c r="BO19" s="416"/>
      <c r="BP19" s="416"/>
      <c r="BQ19" s="416"/>
      <c r="BR19" s="416"/>
      <c r="BS19" s="416"/>
      <c r="BT19" s="416"/>
      <c r="BU19" s="417"/>
      <c r="BV19" s="415">
        <v>118380265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217419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116067978</v>
      </c>
      <c r="BO23" s="416"/>
      <c r="BP23" s="416"/>
      <c r="BQ23" s="416"/>
      <c r="BR23" s="416"/>
      <c r="BS23" s="416"/>
      <c r="BT23" s="416"/>
      <c r="BU23" s="417"/>
      <c r="BV23" s="415">
        <v>118048040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11092</v>
      </c>
      <c r="R24" s="392"/>
      <c r="S24" s="392"/>
      <c r="T24" s="392"/>
      <c r="U24" s="392"/>
      <c r="V24" s="393"/>
      <c r="W24" s="457"/>
      <c r="X24" s="448"/>
      <c r="Y24" s="449"/>
      <c r="Z24" s="388" t="s">
        <v>156</v>
      </c>
      <c r="AA24" s="389"/>
      <c r="AB24" s="389"/>
      <c r="AC24" s="389"/>
      <c r="AD24" s="389"/>
      <c r="AE24" s="389"/>
      <c r="AF24" s="389"/>
      <c r="AG24" s="390"/>
      <c r="AH24" s="391">
        <v>2885</v>
      </c>
      <c r="AI24" s="392"/>
      <c r="AJ24" s="392"/>
      <c r="AK24" s="392"/>
      <c r="AL24" s="393"/>
      <c r="AM24" s="391">
        <v>9506075</v>
      </c>
      <c r="AN24" s="392"/>
      <c r="AO24" s="392"/>
      <c r="AP24" s="392"/>
      <c r="AQ24" s="392"/>
      <c r="AR24" s="393"/>
      <c r="AS24" s="391">
        <v>3295</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66762006</v>
      </c>
      <c r="BO24" s="416"/>
      <c r="BP24" s="416"/>
      <c r="BQ24" s="416"/>
      <c r="BR24" s="416"/>
      <c r="BS24" s="416"/>
      <c r="BT24" s="416"/>
      <c r="BU24" s="417"/>
      <c r="BV24" s="415">
        <v>68121512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2</v>
      </c>
      <c r="M25" s="392"/>
      <c r="N25" s="392"/>
      <c r="O25" s="392"/>
      <c r="P25" s="393"/>
      <c r="Q25" s="391">
        <v>9024</v>
      </c>
      <c r="R25" s="392"/>
      <c r="S25" s="392"/>
      <c r="T25" s="392"/>
      <c r="U25" s="392"/>
      <c r="V25" s="393"/>
      <c r="W25" s="457"/>
      <c r="X25" s="448"/>
      <c r="Y25" s="449"/>
      <c r="Z25" s="388" t="s">
        <v>159</v>
      </c>
      <c r="AA25" s="389"/>
      <c r="AB25" s="389"/>
      <c r="AC25" s="389"/>
      <c r="AD25" s="389"/>
      <c r="AE25" s="389"/>
      <c r="AF25" s="389"/>
      <c r="AG25" s="390"/>
      <c r="AH25" s="391">
        <v>451</v>
      </c>
      <c r="AI25" s="392"/>
      <c r="AJ25" s="392"/>
      <c r="AK25" s="392"/>
      <c r="AL25" s="393"/>
      <c r="AM25" s="391">
        <v>1546028</v>
      </c>
      <c r="AN25" s="392"/>
      <c r="AO25" s="392"/>
      <c r="AP25" s="392"/>
      <c r="AQ25" s="392"/>
      <c r="AR25" s="393"/>
      <c r="AS25" s="391">
        <v>3428</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22765768</v>
      </c>
      <c r="BO25" s="411"/>
      <c r="BP25" s="411"/>
      <c r="BQ25" s="411"/>
      <c r="BR25" s="411"/>
      <c r="BS25" s="411"/>
      <c r="BT25" s="411"/>
      <c r="BU25" s="412"/>
      <c r="BV25" s="410">
        <v>25179255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7097</v>
      </c>
      <c r="R26" s="392"/>
      <c r="S26" s="392"/>
      <c r="T26" s="392"/>
      <c r="U26" s="392"/>
      <c r="V26" s="393"/>
      <c r="W26" s="457"/>
      <c r="X26" s="448"/>
      <c r="Y26" s="449"/>
      <c r="Z26" s="388" t="s">
        <v>162</v>
      </c>
      <c r="AA26" s="470"/>
      <c r="AB26" s="470"/>
      <c r="AC26" s="470"/>
      <c r="AD26" s="470"/>
      <c r="AE26" s="470"/>
      <c r="AF26" s="470"/>
      <c r="AG26" s="471"/>
      <c r="AH26" s="391">
        <v>128</v>
      </c>
      <c r="AI26" s="392"/>
      <c r="AJ26" s="392"/>
      <c r="AK26" s="392"/>
      <c r="AL26" s="393"/>
      <c r="AM26" s="391">
        <v>416000</v>
      </c>
      <c r="AN26" s="392"/>
      <c r="AO26" s="392"/>
      <c r="AP26" s="392"/>
      <c r="AQ26" s="392"/>
      <c r="AR26" s="393"/>
      <c r="AS26" s="391">
        <v>3250</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200000</v>
      </c>
      <c r="BO26" s="416"/>
      <c r="BP26" s="416"/>
      <c r="BQ26" s="416"/>
      <c r="BR26" s="416"/>
      <c r="BS26" s="416"/>
      <c r="BT26" s="416"/>
      <c r="BU26" s="417"/>
      <c r="BV26" s="415">
        <v>200000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8000</v>
      </c>
      <c r="R27" s="392"/>
      <c r="S27" s="392"/>
      <c r="T27" s="392"/>
      <c r="U27" s="392"/>
      <c r="V27" s="393"/>
      <c r="W27" s="457"/>
      <c r="X27" s="448"/>
      <c r="Y27" s="449"/>
      <c r="Z27" s="388" t="s">
        <v>165</v>
      </c>
      <c r="AA27" s="389"/>
      <c r="AB27" s="389"/>
      <c r="AC27" s="389"/>
      <c r="AD27" s="389"/>
      <c r="AE27" s="389"/>
      <c r="AF27" s="389"/>
      <c r="AG27" s="390"/>
      <c r="AH27" s="391">
        <v>52</v>
      </c>
      <c r="AI27" s="392"/>
      <c r="AJ27" s="392"/>
      <c r="AK27" s="392"/>
      <c r="AL27" s="393"/>
      <c r="AM27" s="391">
        <v>200512</v>
      </c>
      <c r="AN27" s="392"/>
      <c r="AO27" s="392"/>
      <c r="AP27" s="392"/>
      <c r="AQ27" s="392"/>
      <c r="AR27" s="393"/>
      <c r="AS27" s="391">
        <v>3856</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2728247</v>
      </c>
      <c r="BO27" s="419"/>
      <c r="BP27" s="419"/>
      <c r="BQ27" s="419"/>
      <c r="BR27" s="419"/>
      <c r="BS27" s="419"/>
      <c r="BT27" s="419"/>
      <c r="BU27" s="420"/>
      <c r="BV27" s="418">
        <v>2723715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7100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14627396</v>
      </c>
      <c r="BO28" s="411"/>
      <c r="BP28" s="411"/>
      <c r="BQ28" s="411"/>
      <c r="BR28" s="411"/>
      <c r="BS28" s="411"/>
      <c r="BT28" s="411"/>
      <c r="BU28" s="412"/>
      <c r="BV28" s="410">
        <v>14017631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43</v>
      </c>
      <c r="M29" s="392"/>
      <c r="N29" s="392"/>
      <c r="O29" s="392"/>
      <c r="P29" s="393"/>
      <c r="Q29" s="391">
        <v>6700</v>
      </c>
      <c r="R29" s="392"/>
      <c r="S29" s="392"/>
      <c r="T29" s="392"/>
      <c r="U29" s="392"/>
      <c r="V29" s="393"/>
      <c r="W29" s="458"/>
      <c r="X29" s="459"/>
      <c r="Y29" s="460"/>
      <c r="Z29" s="388" t="s">
        <v>172</v>
      </c>
      <c r="AA29" s="389"/>
      <c r="AB29" s="389"/>
      <c r="AC29" s="389"/>
      <c r="AD29" s="389"/>
      <c r="AE29" s="389"/>
      <c r="AF29" s="389"/>
      <c r="AG29" s="390"/>
      <c r="AH29" s="391">
        <v>2937</v>
      </c>
      <c r="AI29" s="392"/>
      <c r="AJ29" s="392"/>
      <c r="AK29" s="392"/>
      <c r="AL29" s="393"/>
      <c r="AM29" s="391">
        <v>9706587</v>
      </c>
      <c r="AN29" s="392"/>
      <c r="AO29" s="392"/>
      <c r="AP29" s="392"/>
      <c r="AQ29" s="392"/>
      <c r="AR29" s="393"/>
      <c r="AS29" s="391">
        <v>3305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6435709</v>
      </c>
      <c r="BO29" s="416"/>
      <c r="BP29" s="416"/>
      <c r="BQ29" s="416"/>
      <c r="BR29" s="416"/>
      <c r="BS29" s="416"/>
      <c r="BT29" s="416"/>
      <c r="BU29" s="417"/>
      <c r="BV29" s="415">
        <v>6975343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102.1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14801931</v>
      </c>
      <c r="BO30" s="419"/>
      <c r="BP30" s="419"/>
      <c r="BQ30" s="419"/>
      <c r="BR30" s="419"/>
      <c r="BS30" s="419"/>
      <c r="BT30" s="419"/>
      <c r="BU30" s="420"/>
      <c r="BV30" s="418">
        <v>16483123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10</v>
      </c>
      <c r="V34" s="375"/>
      <c r="W34" s="374" t="str">
        <f>IF('各会計、関係団体の財政状況及び健全化判断比率'!B28="","",'各会計、関係団体の財政状況及び健全化判断比率'!B28)</f>
        <v>国民健康保険</v>
      </c>
      <c r="X34" s="374"/>
      <c r="Y34" s="374"/>
      <c r="Z34" s="374"/>
      <c r="AA34" s="374"/>
      <c r="AB34" s="374"/>
      <c r="AC34" s="374"/>
      <c r="AD34" s="374"/>
      <c r="AE34" s="374"/>
      <c r="AF34" s="374"/>
      <c r="AG34" s="374"/>
      <c r="AH34" s="374"/>
      <c r="AI34" s="374"/>
      <c r="AJ34" s="374"/>
      <c r="AK34" s="374"/>
      <c r="AL34" s="167"/>
      <c r="AM34" s="375">
        <f>IF(AO34="","",MAX(C34:D43,U34:V43)+1)</f>
        <v>15</v>
      </c>
      <c r="AN34" s="375"/>
      <c r="AO34" s="374" t="str">
        <f>IF('各会計、関係団体の財政状況及び健全化判断比率'!B33="","",'各会計、関係団体の財政状況及び健全化判断比率'!B33)</f>
        <v>水道事業</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栃木県後期高齢者医療広域連合（一般会計）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宇都宮市医療保健事業団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母子父子寡婦福祉資金貸付事業</v>
      </c>
      <c r="F35" s="374"/>
      <c r="G35" s="374"/>
      <c r="H35" s="374"/>
      <c r="I35" s="374"/>
      <c r="J35" s="374"/>
      <c r="K35" s="374"/>
      <c r="L35" s="374"/>
      <c r="M35" s="374"/>
      <c r="N35" s="374"/>
      <c r="O35" s="374"/>
      <c r="P35" s="374"/>
      <c r="Q35" s="374"/>
      <c r="R35" s="374"/>
      <c r="S35" s="374"/>
      <c r="T35" s="167"/>
      <c r="U35" s="375">
        <f>IF(W35="","",U34+1)</f>
        <v>11</v>
      </c>
      <c r="V35" s="375"/>
      <c r="W35" s="374" t="str">
        <f>IF('各会計、関係団体の財政状況及び健全化判断比率'!B29="","",'各会計、関係団体の財政状況及び健全化判断比率'!B29)</f>
        <v>介護保険</v>
      </c>
      <c r="X35" s="374"/>
      <c r="Y35" s="374"/>
      <c r="Z35" s="374"/>
      <c r="AA35" s="374"/>
      <c r="AB35" s="374"/>
      <c r="AC35" s="374"/>
      <c r="AD35" s="374"/>
      <c r="AE35" s="374"/>
      <c r="AF35" s="374"/>
      <c r="AG35" s="374"/>
      <c r="AH35" s="374"/>
      <c r="AI35" s="374"/>
      <c r="AJ35" s="374"/>
      <c r="AK35" s="374"/>
      <c r="AL35" s="167"/>
      <c r="AM35" s="375">
        <f t="shared" ref="AM35:AM43" si="0">IF(AO35="","",AM34+1)</f>
        <v>16</v>
      </c>
      <c r="AN35" s="375"/>
      <c r="AO35" s="374" t="str">
        <f>IF('各会計、関係団体の財政状況及び健全化判断比率'!B34="","",'各会計、関係団体の財政状況及び健全化判断比率'!B34)</f>
        <v>下水道事業</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栃木県後期高齢者医療広域連合（後期高齢者医療特別会計）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宇都宮市農業公社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生活排水処理事業</v>
      </c>
      <c r="F36" s="374"/>
      <c r="G36" s="374"/>
      <c r="H36" s="374"/>
      <c r="I36" s="374"/>
      <c r="J36" s="374"/>
      <c r="K36" s="374"/>
      <c r="L36" s="374"/>
      <c r="M36" s="374"/>
      <c r="N36" s="374"/>
      <c r="O36" s="374"/>
      <c r="P36" s="374"/>
      <c r="Q36" s="374"/>
      <c r="R36" s="374"/>
      <c r="S36" s="374"/>
      <c r="T36" s="167"/>
      <c r="U36" s="375">
        <f t="shared" ref="U36:U43" si="4">IF(W36="","",U35+1)</f>
        <v>12</v>
      </c>
      <c r="V36" s="375"/>
      <c r="W36" s="374" t="str">
        <f>IF('各会計、関係団体の財政状況及び健全化判断比率'!B30="","",'各会計、関係団体の財政状況及び健全化判断比率'!B30)</f>
        <v>後期高齢者医療</v>
      </c>
      <c r="X36" s="374"/>
      <c r="Y36" s="374"/>
      <c r="Z36" s="374"/>
      <c r="AA36" s="374"/>
      <c r="AB36" s="374"/>
      <c r="AC36" s="374"/>
      <c r="AD36" s="374"/>
      <c r="AE36" s="374"/>
      <c r="AF36" s="374"/>
      <c r="AG36" s="374"/>
      <c r="AH36" s="374"/>
      <c r="AI36" s="374"/>
      <c r="AJ36" s="374"/>
      <c r="AK36" s="374"/>
      <c r="AL36" s="167"/>
      <c r="AM36" s="375">
        <f t="shared" si="0"/>
        <v>17</v>
      </c>
      <c r="AN36" s="375"/>
      <c r="AO36" s="374" t="str">
        <f>IF('各会計、関係団体の財政状況及び健全化判断比率'!B35="","",'各会計、関係団体の財政状況及び健全化判断比率'!B35)</f>
        <v>中央卸売市場事業</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栃木県市町村総合事務組合（一般会計）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グリーントラストうつのみや</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都市開発資金事業</v>
      </c>
      <c r="F37" s="374"/>
      <c r="G37" s="374"/>
      <c r="H37" s="374"/>
      <c r="I37" s="374"/>
      <c r="J37" s="374"/>
      <c r="K37" s="374"/>
      <c r="L37" s="374"/>
      <c r="M37" s="374"/>
      <c r="N37" s="374"/>
      <c r="O37" s="374"/>
      <c r="P37" s="374"/>
      <c r="Q37" s="374"/>
      <c r="R37" s="374"/>
      <c r="S37" s="374"/>
      <c r="T37" s="167"/>
      <c r="U37" s="375">
        <f t="shared" si="4"/>
        <v>13</v>
      </c>
      <c r="V37" s="375"/>
      <c r="W37" s="374" t="str">
        <f>IF('各会計、関係団体の財政状況及び健全化判断比率'!B31="","",'各会計、関係団体の財政状況及び健全化判断比率'!B31)</f>
        <v>競輪</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栃木県市町村総合事務組合（特別会計）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宇都宮市スポーツ振興財団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鶴田第２土地区画整理事業</v>
      </c>
      <c r="F38" s="374"/>
      <c r="G38" s="374"/>
      <c r="H38" s="374"/>
      <c r="I38" s="374"/>
      <c r="J38" s="374"/>
      <c r="K38" s="374"/>
      <c r="L38" s="374"/>
      <c r="M38" s="374"/>
      <c r="N38" s="374"/>
      <c r="O38" s="374"/>
      <c r="P38" s="374"/>
      <c r="Q38" s="374"/>
      <c r="R38" s="374"/>
      <c r="S38" s="374"/>
      <c r="T38" s="167"/>
      <c r="U38" s="375">
        <f t="shared" si="4"/>
        <v>14</v>
      </c>
      <c r="V38" s="375"/>
      <c r="W38" s="374" t="str">
        <f>IF('各会計、関係団体の財政状況及び健全化判断比率'!B32="","",'各会計、関係団体の財政状況及び健全化判断比率'!B32)</f>
        <v>駐車場</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22</v>
      </c>
      <c r="BX38" s="375"/>
      <c r="BY38" s="374" t="str">
        <f>IF('各会計、関係団体の財政状況及び健全化判断比率'!B72="","",'各会計、関係団体の財政状況及び健全化判断比率'!B72)</f>
        <v>宇都宮市街地開発組合</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宇都宮市土地開発公社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宇大東南部第１土地区画整理事業</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28</v>
      </c>
      <c r="CP39" s="375"/>
      <c r="CQ39" s="374" t="str">
        <f>IF('各会計、関係団体の財政状況及び健全化判断比率'!BS12="","",'各会計、関係団体の財政状況及び健全化判断比率'!BS12)</f>
        <v>うつのみや文化創造財団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宇大東南部第２土地区画整理事業</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29</v>
      </c>
      <c r="CP40" s="375"/>
      <c r="CQ40" s="374" t="str">
        <f>IF('各会計、関係団体の財政状況及び健全化判断比率'!BS13="","",'各会計、関係団体の財政状況及び健全化判断比率'!BS13)</f>
        <v>宇都宮ライトレール</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f t="shared" si="5"/>
        <v>8</v>
      </c>
      <c r="D41" s="375"/>
      <c r="E41" s="374" t="str">
        <f>IF('各会計、関係団体の財政状況及び健全化判断比率'!B14="","",'各会計、関係団体の財政状況及び健全化判断比率'!B14)</f>
        <v>岡本駅西土地区画整理事業</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f t="shared" si="5"/>
        <v>9</v>
      </c>
      <c r="D42" s="375"/>
      <c r="E42" s="374" t="str">
        <f>IF('各会計、関係団体の財政状況及び健全化判断比率'!B15="","",'各会計、関係団体の財政状況及び健全化判断比率'!B15)</f>
        <v>育英事業</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customSheetViews>
    <customSheetView guid="{446768C9-8DE2-47B1-B343-2AFFE1F96BD6}" scale="40"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election activeCell="AL13" sqref="AL13:BF13"/>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92889623</v>
      </c>
      <c r="S5" s="671"/>
      <c r="T5" s="671"/>
      <c r="U5" s="671"/>
      <c r="V5" s="671"/>
      <c r="W5" s="671"/>
      <c r="X5" s="671"/>
      <c r="Y5" s="718"/>
      <c r="Z5" s="731">
        <v>46.1</v>
      </c>
      <c r="AA5" s="731"/>
      <c r="AB5" s="731"/>
      <c r="AC5" s="731"/>
      <c r="AD5" s="732">
        <v>87670679</v>
      </c>
      <c r="AE5" s="732"/>
      <c r="AF5" s="732"/>
      <c r="AG5" s="732"/>
      <c r="AH5" s="732"/>
      <c r="AI5" s="732"/>
      <c r="AJ5" s="732"/>
      <c r="AK5" s="732"/>
      <c r="AL5" s="719">
        <v>85.2</v>
      </c>
      <c r="AM5" s="688"/>
      <c r="AN5" s="688"/>
      <c r="AO5" s="720"/>
      <c r="AP5" s="707" t="s">
        <v>211</v>
      </c>
      <c r="AQ5" s="708"/>
      <c r="AR5" s="708"/>
      <c r="AS5" s="708"/>
      <c r="AT5" s="708"/>
      <c r="AU5" s="708"/>
      <c r="AV5" s="708"/>
      <c r="AW5" s="708"/>
      <c r="AX5" s="708"/>
      <c r="AY5" s="708"/>
      <c r="AZ5" s="708"/>
      <c r="BA5" s="708"/>
      <c r="BB5" s="708"/>
      <c r="BC5" s="708"/>
      <c r="BD5" s="708"/>
      <c r="BE5" s="708"/>
      <c r="BF5" s="709"/>
      <c r="BG5" s="620">
        <v>84247675</v>
      </c>
      <c r="BH5" s="621"/>
      <c r="BI5" s="621"/>
      <c r="BJ5" s="621"/>
      <c r="BK5" s="621"/>
      <c r="BL5" s="621"/>
      <c r="BM5" s="621"/>
      <c r="BN5" s="622"/>
      <c r="BO5" s="673">
        <v>90.7</v>
      </c>
      <c r="BP5" s="673"/>
      <c r="BQ5" s="673"/>
      <c r="BR5" s="673"/>
      <c r="BS5" s="674">
        <v>2175259</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1270495</v>
      </c>
      <c r="S6" s="621"/>
      <c r="T6" s="621"/>
      <c r="U6" s="621"/>
      <c r="V6" s="621"/>
      <c r="W6" s="621"/>
      <c r="X6" s="621"/>
      <c r="Y6" s="622"/>
      <c r="Z6" s="673">
        <v>0.6</v>
      </c>
      <c r="AA6" s="673"/>
      <c r="AB6" s="673"/>
      <c r="AC6" s="673"/>
      <c r="AD6" s="674">
        <v>1270495</v>
      </c>
      <c r="AE6" s="674"/>
      <c r="AF6" s="674"/>
      <c r="AG6" s="674"/>
      <c r="AH6" s="674"/>
      <c r="AI6" s="674"/>
      <c r="AJ6" s="674"/>
      <c r="AK6" s="674"/>
      <c r="AL6" s="643">
        <v>1.2</v>
      </c>
      <c r="AM6" s="675"/>
      <c r="AN6" s="675"/>
      <c r="AO6" s="676"/>
      <c r="AP6" s="617" t="s">
        <v>216</v>
      </c>
      <c r="AQ6" s="618"/>
      <c r="AR6" s="618"/>
      <c r="AS6" s="618"/>
      <c r="AT6" s="618"/>
      <c r="AU6" s="618"/>
      <c r="AV6" s="618"/>
      <c r="AW6" s="618"/>
      <c r="AX6" s="618"/>
      <c r="AY6" s="618"/>
      <c r="AZ6" s="618"/>
      <c r="BA6" s="618"/>
      <c r="BB6" s="618"/>
      <c r="BC6" s="618"/>
      <c r="BD6" s="618"/>
      <c r="BE6" s="618"/>
      <c r="BF6" s="619"/>
      <c r="BG6" s="620">
        <v>84247675</v>
      </c>
      <c r="BH6" s="621"/>
      <c r="BI6" s="621"/>
      <c r="BJ6" s="621"/>
      <c r="BK6" s="621"/>
      <c r="BL6" s="621"/>
      <c r="BM6" s="621"/>
      <c r="BN6" s="622"/>
      <c r="BO6" s="673">
        <v>90.7</v>
      </c>
      <c r="BP6" s="673"/>
      <c r="BQ6" s="673"/>
      <c r="BR6" s="673"/>
      <c r="BS6" s="674">
        <v>2175259</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917241</v>
      </c>
      <c r="CS6" s="621"/>
      <c r="CT6" s="621"/>
      <c r="CU6" s="621"/>
      <c r="CV6" s="621"/>
      <c r="CW6" s="621"/>
      <c r="CX6" s="621"/>
      <c r="CY6" s="622"/>
      <c r="CZ6" s="673">
        <v>0.5</v>
      </c>
      <c r="DA6" s="673"/>
      <c r="DB6" s="673"/>
      <c r="DC6" s="673"/>
      <c r="DD6" s="626" t="s">
        <v>218</v>
      </c>
      <c r="DE6" s="621"/>
      <c r="DF6" s="621"/>
      <c r="DG6" s="621"/>
      <c r="DH6" s="621"/>
      <c r="DI6" s="621"/>
      <c r="DJ6" s="621"/>
      <c r="DK6" s="621"/>
      <c r="DL6" s="621"/>
      <c r="DM6" s="621"/>
      <c r="DN6" s="621"/>
      <c r="DO6" s="621"/>
      <c r="DP6" s="622"/>
      <c r="DQ6" s="626">
        <v>916941</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64286</v>
      </c>
      <c r="S7" s="621"/>
      <c r="T7" s="621"/>
      <c r="U7" s="621"/>
      <c r="V7" s="621"/>
      <c r="W7" s="621"/>
      <c r="X7" s="621"/>
      <c r="Y7" s="622"/>
      <c r="Z7" s="673">
        <v>0</v>
      </c>
      <c r="AA7" s="673"/>
      <c r="AB7" s="673"/>
      <c r="AC7" s="673"/>
      <c r="AD7" s="674">
        <v>64286</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43988227</v>
      </c>
      <c r="BH7" s="621"/>
      <c r="BI7" s="621"/>
      <c r="BJ7" s="621"/>
      <c r="BK7" s="621"/>
      <c r="BL7" s="621"/>
      <c r="BM7" s="621"/>
      <c r="BN7" s="622"/>
      <c r="BO7" s="673">
        <v>47.4</v>
      </c>
      <c r="BP7" s="673"/>
      <c r="BQ7" s="673"/>
      <c r="BR7" s="673"/>
      <c r="BS7" s="674">
        <v>2175259</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17805454</v>
      </c>
      <c r="CS7" s="621"/>
      <c r="CT7" s="621"/>
      <c r="CU7" s="621"/>
      <c r="CV7" s="621"/>
      <c r="CW7" s="621"/>
      <c r="CX7" s="621"/>
      <c r="CY7" s="622"/>
      <c r="CZ7" s="673">
        <v>9</v>
      </c>
      <c r="DA7" s="673"/>
      <c r="DB7" s="673"/>
      <c r="DC7" s="673"/>
      <c r="DD7" s="626">
        <v>2183136</v>
      </c>
      <c r="DE7" s="621"/>
      <c r="DF7" s="621"/>
      <c r="DG7" s="621"/>
      <c r="DH7" s="621"/>
      <c r="DI7" s="621"/>
      <c r="DJ7" s="621"/>
      <c r="DK7" s="621"/>
      <c r="DL7" s="621"/>
      <c r="DM7" s="621"/>
      <c r="DN7" s="621"/>
      <c r="DO7" s="621"/>
      <c r="DP7" s="622"/>
      <c r="DQ7" s="626">
        <v>13875645</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246935</v>
      </c>
      <c r="S8" s="621"/>
      <c r="T8" s="621"/>
      <c r="U8" s="621"/>
      <c r="V8" s="621"/>
      <c r="W8" s="621"/>
      <c r="X8" s="621"/>
      <c r="Y8" s="622"/>
      <c r="Z8" s="673">
        <v>0.1</v>
      </c>
      <c r="AA8" s="673"/>
      <c r="AB8" s="673"/>
      <c r="AC8" s="673"/>
      <c r="AD8" s="674">
        <v>246935</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897553</v>
      </c>
      <c r="BH8" s="621"/>
      <c r="BI8" s="621"/>
      <c r="BJ8" s="621"/>
      <c r="BK8" s="621"/>
      <c r="BL8" s="621"/>
      <c r="BM8" s="621"/>
      <c r="BN8" s="622"/>
      <c r="BO8" s="673">
        <v>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74532055</v>
      </c>
      <c r="CS8" s="621"/>
      <c r="CT8" s="621"/>
      <c r="CU8" s="621"/>
      <c r="CV8" s="621"/>
      <c r="CW8" s="621"/>
      <c r="CX8" s="621"/>
      <c r="CY8" s="622"/>
      <c r="CZ8" s="673">
        <v>37.700000000000003</v>
      </c>
      <c r="DA8" s="673"/>
      <c r="DB8" s="673"/>
      <c r="DC8" s="673"/>
      <c r="DD8" s="626">
        <v>1452366</v>
      </c>
      <c r="DE8" s="621"/>
      <c r="DF8" s="621"/>
      <c r="DG8" s="621"/>
      <c r="DH8" s="621"/>
      <c r="DI8" s="621"/>
      <c r="DJ8" s="621"/>
      <c r="DK8" s="621"/>
      <c r="DL8" s="621"/>
      <c r="DM8" s="621"/>
      <c r="DN8" s="621"/>
      <c r="DO8" s="621"/>
      <c r="DP8" s="622"/>
      <c r="DQ8" s="626">
        <v>34479330</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143058</v>
      </c>
      <c r="S9" s="621"/>
      <c r="T9" s="621"/>
      <c r="U9" s="621"/>
      <c r="V9" s="621"/>
      <c r="W9" s="621"/>
      <c r="X9" s="621"/>
      <c r="Y9" s="622"/>
      <c r="Z9" s="673">
        <v>0.1</v>
      </c>
      <c r="AA9" s="673"/>
      <c r="AB9" s="673"/>
      <c r="AC9" s="673"/>
      <c r="AD9" s="674">
        <v>143058</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31829683</v>
      </c>
      <c r="BH9" s="621"/>
      <c r="BI9" s="621"/>
      <c r="BJ9" s="621"/>
      <c r="BK9" s="621"/>
      <c r="BL9" s="621"/>
      <c r="BM9" s="621"/>
      <c r="BN9" s="622"/>
      <c r="BO9" s="673">
        <v>34.299999999999997</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13757422</v>
      </c>
      <c r="CS9" s="621"/>
      <c r="CT9" s="621"/>
      <c r="CU9" s="621"/>
      <c r="CV9" s="621"/>
      <c r="CW9" s="621"/>
      <c r="CX9" s="621"/>
      <c r="CY9" s="622"/>
      <c r="CZ9" s="673">
        <v>7</v>
      </c>
      <c r="DA9" s="673"/>
      <c r="DB9" s="673"/>
      <c r="DC9" s="673"/>
      <c r="DD9" s="626">
        <v>2314052</v>
      </c>
      <c r="DE9" s="621"/>
      <c r="DF9" s="621"/>
      <c r="DG9" s="621"/>
      <c r="DH9" s="621"/>
      <c r="DI9" s="621"/>
      <c r="DJ9" s="621"/>
      <c r="DK9" s="621"/>
      <c r="DL9" s="621"/>
      <c r="DM9" s="621"/>
      <c r="DN9" s="621"/>
      <c r="DO9" s="621"/>
      <c r="DP9" s="622"/>
      <c r="DQ9" s="626">
        <v>10201448</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9320581</v>
      </c>
      <c r="S10" s="621"/>
      <c r="T10" s="621"/>
      <c r="U10" s="621"/>
      <c r="V10" s="621"/>
      <c r="W10" s="621"/>
      <c r="X10" s="621"/>
      <c r="Y10" s="622"/>
      <c r="Z10" s="673">
        <v>4.5999999999999996</v>
      </c>
      <c r="AA10" s="673"/>
      <c r="AB10" s="673"/>
      <c r="AC10" s="673"/>
      <c r="AD10" s="674">
        <v>9320581</v>
      </c>
      <c r="AE10" s="674"/>
      <c r="AF10" s="674"/>
      <c r="AG10" s="674"/>
      <c r="AH10" s="674"/>
      <c r="AI10" s="674"/>
      <c r="AJ10" s="674"/>
      <c r="AK10" s="674"/>
      <c r="AL10" s="643">
        <v>9.1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2151075</v>
      </c>
      <c r="BH10" s="621"/>
      <c r="BI10" s="621"/>
      <c r="BJ10" s="621"/>
      <c r="BK10" s="621"/>
      <c r="BL10" s="621"/>
      <c r="BM10" s="621"/>
      <c r="BN10" s="622"/>
      <c r="BO10" s="673">
        <v>2.2999999999999998</v>
      </c>
      <c r="BP10" s="673"/>
      <c r="BQ10" s="673"/>
      <c r="BR10" s="673"/>
      <c r="BS10" s="626">
        <v>357554</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162945</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97080</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134816</v>
      </c>
      <c r="S11" s="621"/>
      <c r="T11" s="621"/>
      <c r="U11" s="621"/>
      <c r="V11" s="621"/>
      <c r="W11" s="621"/>
      <c r="X11" s="621"/>
      <c r="Y11" s="622"/>
      <c r="Z11" s="673">
        <v>0.1</v>
      </c>
      <c r="AA11" s="673"/>
      <c r="AB11" s="673"/>
      <c r="AC11" s="673"/>
      <c r="AD11" s="674">
        <v>134816</v>
      </c>
      <c r="AE11" s="674"/>
      <c r="AF11" s="674"/>
      <c r="AG11" s="674"/>
      <c r="AH11" s="674"/>
      <c r="AI11" s="674"/>
      <c r="AJ11" s="674"/>
      <c r="AK11" s="674"/>
      <c r="AL11" s="643">
        <v>0.1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9109916</v>
      </c>
      <c r="BH11" s="621"/>
      <c r="BI11" s="621"/>
      <c r="BJ11" s="621"/>
      <c r="BK11" s="621"/>
      <c r="BL11" s="621"/>
      <c r="BM11" s="621"/>
      <c r="BN11" s="622"/>
      <c r="BO11" s="673">
        <v>9.8000000000000007</v>
      </c>
      <c r="BP11" s="673"/>
      <c r="BQ11" s="673"/>
      <c r="BR11" s="673"/>
      <c r="BS11" s="626">
        <v>1817705</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2233306</v>
      </c>
      <c r="CS11" s="621"/>
      <c r="CT11" s="621"/>
      <c r="CU11" s="621"/>
      <c r="CV11" s="621"/>
      <c r="CW11" s="621"/>
      <c r="CX11" s="621"/>
      <c r="CY11" s="622"/>
      <c r="CZ11" s="673">
        <v>1.1000000000000001</v>
      </c>
      <c r="DA11" s="673"/>
      <c r="DB11" s="673"/>
      <c r="DC11" s="673"/>
      <c r="DD11" s="626">
        <v>602389</v>
      </c>
      <c r="DE11" s="621"/>
      <c r="DF11" s="621"/>
      <c r="DG11" s="621"/>
      <c r="DH11" s="621"/>
      <c r="DI11" s="621"/>
      <c r="DJ11" s="621"/>
      <c r="DK11" s="621"/>
      <c r="DL11" s="621"/>
      <c r="DM11" s="621"/>
      <c r="DN11" s="621"/>
      <c r="DO11" s="621"/>
      <c r="DP11" s="622"/>
      <c r="DQ11" s="626">
        <v>1749776</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35387659</v>
      </c>
      <c r="BH12" s="621"/>
      <c r="BI12" s="621"/>
      <c r="BJ12" s="621"/>
      <c r="BK12" s="621"/>
      <c r="BL12" s="621"/>
      <c r="BM12" s="621"/>
      <c r="BN12" s="622"/>
      <c r="BO12" s="673">
        <v>38.1</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18231549</v>
      </c>
      <c r="CS12" s="621"/>
      <c r="CT12" s="621"/>
      <c r="CU12" s="621"/>
      <c r="CV12" s="621"/>
      <c r="CW12" s="621"/>
      <c r="CX12" s="621"/>
      <c r="CY12" s="622"/>
      <c r="CZ12" s="673">
        <v>9.1999999999999993</v>
      </c>
      <c r="DA12" s="673"/>
      <c r="DB12" s="673"/>
      <c r="DC12" s="673"/>
      <c r="DD12" s="626">
        <v>976706</v>
      </c>
      <c r="DE12" s="621"/>
      <c r="DF12" s="621"/>
      <c r="DG12" s="621"/>
      <c r="DH12" s="621"/>
      <c r="DI12" s="621"/>
      <c r="DJ12" s="621"/>
      <c r="DK12" s="621"/>
      <c r="DL12" s="621"/>
      <c r="DM12" s="621"/>
      <c r="DN12" s="621"/>
      <c r="DO12" s="621"/>
      <c r="DP12" s="622"/>
      <c r="DQ12" s="626">
        <v>2139948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300646</v>
      </c>
      <c r="S13" s="621"/>
      <c r="T13" s="621"/>
      <c r="U13" s="621"/>
      <c r="V13" s="621"/>
      <c r="W13" s="621"/>
      <c r="X13" s="621"/>
      <c r="Y13" s="622"/>
      <c r="Z13" s="673">
        <v>0.1</v>
      </c>
      <c r="AA13" s="673"/>
      <c r="AB13" s="673"/>
      <c r="AC13" s="673"/>
      <c r="AD13" s="674">
        <v>300646</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35243813</v>
      </c>
      <c r="BH13" s="621"/>
      <c r="BI13" s="621"/>
      <c r="BJ13" s="621"/>
      <c r="BK13" s="621"/>
      <c r="BL13" s="621"/>
      <c r="BM13" s="621"/>
      <c r="BN13" s="622"/>
      <c r="BO13" s="673">
        <v>37.9</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27713780</v>
      </c>
      <c r="CS13" s="621"/>
      <c r="CT13" s="621"/>
      <c r="CU13" s="621"/>
      <c r="CV13" s="621"/>
      <c r="CW13" s="621"/>
      <c r="CX13" s="621"/>
      <c r="CY13" s="622"/>
      <c r="CZ13" s="673">
        <v>14</v>
      </c>
      <c r="DA13" s="673"/>
      <c r="DB13" s="673"/>
      <c r="DC13" s="673"/>
      <c r="DD13" s="626">
        <v>15345127</v>
      </c>
      <c r="DE13" s="621"/>
      <c r="DF13" s="621"/>
      <c r="DG13" s="621"/>
      <c r="DH13" s="621"/>
      <c r="DI13" s="621"/>
      <c r="DJ13" s="621"/>
      <c r="DK13" s="621"/>
      <c r="DL13" s="621"/>
      <c r="DM13" s="621"/>
      <c r="DN13" s="621"/>
      <c r="DO13" s="621"/>
      <c r="DP13" s="622"/>
      <c r="DQ13" s="626">
        <v>14126224</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974975</v>
      </c>
      <c r="BH14" s="621"/>
      <c r="BI14" s="621"/>
      <c r="BJ14" s="621"/>
      <c r="BK14" s="621"/>
      <c r="BL14" s="621"/>
      <c r="BM14" s="621"/>
      <c r="BN14" s="622"/>
      <c r="BO14" s="673">
        <v>1</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5150088</v>
      </c>
      <c r="CS14" s="621"/>
      <c r="CT14" s="621"/>
      <c r="CU14" s="621"/>
      <c r="CV14" s="621"/>
      <c r="CW14" s="621"/>
      <c r="CX14" s="621"/>
      <c r="CY14" s="622"/>
      <c r="CZ14" s="673">
        <v>2.6</v>
      </c>
      <c r="DA14" s="673"/>
      <c r="DB14" s="673"/>
      <c r="DC14" s="673"/>
      <c r="DD14" s="626">
        <v>507562</v>
      </c>
      <c r="DE14" s="621"/>
      <c r="DF14" s="621"/>
      <c r="DG14" s="621"/>
      <c r="DH14" s="621"/>
      <c r="DI14" s="621"/>
      <c r="DJ14" s="621"/>
      <c r="DK14" s="621"/>
      <c r="DL14" s="621"/>
      <c r="DM14" s="621"/>
      <c r="DN14" s="621"/>
      <c r="DO14" s="621"/>
      <c r="DP14" s="622"/>
      <c r="DQ14" s="626">
        <v>4737907</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362203</v>
      </c>
      <c r="S15" s="621"/>
      <c r="T15" s="621"/>
      <c r="U15" s="621"/>
      <c r="V15" s="621"/>
      <c r="W15" s="621"/>
      <c r="X15" s="621"/>
      <c r="Y15" s="622"/>
      <c r="Z15" s="673">
        <v>0.2</v>
      </c>
      <c r="AA15" s="673"/>
      <c r="AB15" s="673"/>
      <c r="AC15" s="673"/>
      <c r="AD15" s="674">
        <v>362203</v>
      </c>
      <c r="AE15" s="674"/>
      <c r="AF15" s="674"/>
      <c r="AG15" s="674"/>
      <c r="AH15" s="674"/>
      <c r="AI15" s="674"/>
      <c r="AJ15" s="674"/>
      <c r="AK15" s="674"/>
      <c r="AL15" s="643">
        <v>0.4</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3896794</v>
      </c>
      <c r="BH15" s="621"/>
      <c r="BI15" s="621"/>
      <c r="BJ15" s="621"/>
      <c r="BK15" s="621"/>
      <c r="BL15" s="621"/>
      <c r="BM15" s="621"/>
      <c r="BN15" s="622"/>
      <c r="BO15" s="673">
        <v>4.2</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21289681</v>
      </c>
      <c r="CS15" s="621"/>
      <c r="CT15" s="621"/>
      <c r="CU15" s="621"/>
      <c r="CV15" s="621"/>
      <c r="CW15" s="621"/>
      <c r="CX15" s="621"/>
      <c r="CY15" s="622"/>
      <c r="CZ15" s="673">
        <v>10.8</v>
      </c>
      <c r="DA15" s="673"/>
      <c r="DB15" s="673"/>
      <c r="DC15" s="673"/>
      <c r="DD15" s="626">
        <v>7800502</v>
      </c>
      <c r="DE15" s="621"/>
      <c r="DF15" s="621"/>
      <c r="DG15" s="621"/>
      <c r="DH15" s="621"/>
      <c r="DI15" s="621"/>
      <c r="DJ15" s="621"/>
      <c r="DK15" s="621"/>
      <c r="DL15" s="621"/>
      <c r="DM15" s="621"/>
      <c r="DN15" s="621"/>
      <c r="DO15" s="621"/>
      <c r="DP15" s="622"/>
      <c r="DQ15" s="626">
        <v>13676532</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3659205</v>
      </c>
      <c r="S16" s="621"/>
      <c r="T16" s="621"/>
      <c r="U16" s="621"/>
      <c r="V16" s="621"/>
      <c r="W16" s="621"/>
      <c r="X16" s="621"/>
      <c r="Y16" s="622"/>
      <c r="Z16" s="673">
        <v>1.8</v>
      </c>
      <c r="AA16" s="673"/>
      <c r="AB16" s="673"/>
      <c r="AC16" s="673"/>
      <c r="AD16" s="674">
        <v>2845491</v>
      </c>
      <c r="AE16" s="674"/>
      <c r="AF16" s="674"/>
      <c r="AG16" s="674"/>
      <c r="AH16" s="674"/>
      <c r="AI16" s="674"/>
      <c r="AJ16" s="674"/>
      <c r="AK16" s="674"/>
      <c r="AL16" s="643">
        <v>2.8</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20</v>
      </c>
      <c r="BH16" s="621"/>
      <c r="BI16" s="621"/>
      <c r="BJ16" s="621"/>
      <c r="BK16" s="621"/>
      <c r="BL16" s="621"/>
      <c r="BM16" s="621"/>
      <c r="BN16" s="622"/>
      <c r="BO16" s="673">
        <v>0</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787178</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163006</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2845491</v>
      </c>
      <c r="S17" s="621"/>
      <c r="T17" s="621"/>
      <c r="U17" s="621"/>
      <c r="V17" s="621"/>
      <c r="W17" s="621"/>
      <c r="X17" s="621"/>
      <c r="Y17" s="622"/>
      <c r="Z17" s="673">
        <v>1.4</v>
      </c>
      <c r="AA17" s="673"/>
      <c r="AB17" s="673"/>
      <c r="AC17" s="673"/>
      <c r="AD17" s="674">
        <v>2845491</v>
      </c>
      <c r="AE17" s="674"/>
      <c r="AF17" s="674"/>
      <c r="AG17" s="674"/>
      <c r="AH17" s="674"/>
      <c r="AI17" s="674"/>
      <c r="AJ17" s="674"/>
      <c r="AK17" s="674"/>
      <c r="AL17" s="643">
        <v>2.8</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15023437</v>
      </c>
      <c r="CS17" s="621"/>
      <c r="CT17" s="621"/>
      <c r="CU17" s="621"/>
      <c r="CV17" s="621"/>
      <c r="CW17" s="621"/>
      <c r="CX17" s="621"/>
      <c r="CY17" s="622"/>
      <c r="CZ17" s="673">
        <v>7.6</v>
      </c>
      <c r="DA17" s="673"/>
      <c r="DB17" s="673"/>
      <c r="DC17" s="673"/>
      <c r="DD17" s="626" t="s">
        <v>113</v>
      </c>
      <c r="DE17" s="621"/>
      <c r="DF17" s="621"/>
      <c r="DG17" s="621"/>
      <c r="DH17" s="621"/>
      <c r="DI17" s="621"/>
      <c r="DJ17" s="621"/>
      <c r="DK17" s="621"/>
      <c r="DL17" s="621"/>
      <c r="DM17" s="621"/>
      <c r="DN17" s="621"/>
      <c r="DO17" s="621"/>
      <c r="DP17" s="622"/>
      <c r="DQ17" s="626">
        <v>14700676</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477813</v>
      </c>
      <c r="S18" s="621"/>
      <c r="T18" s="621"/>
      <c r="U18" s="621"/>
      <c r="V18" s="621"/>
      <c r="W18" s="621"/>
      <c r="X18" s="621"/>
      <c r="Y18" s="622"/>
      <c r="Z18" s="673">
        <v>0.2</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335901</v>
      </c>
      <c r="S19" s="621"/>
      <c r="T19" s="621"/>
      <c r="U19" s="621"/>
      <c r="V19" s="621"/>
      <c r="W19" s="621"/>
      <c r="X19" s="621"/>
      <c r="Y19" s="622"/>
      <c r="Z19" s="673">
        <v>0.2</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8641948</v>
      </c>
      <c r="BH19" s="621"/>
      <c r="BI19" s="621"/>
      <c r="BJ19" s="621"/>
      <c r="BK19" s="621"/>
      <c r="BL19" s="621"/>
      <c r="BM19" s="621"/>
      <c r="BN19" s="622"/>
      <c r="BO19" s="673">
        <v>9.3000000000000007</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108391848</v>
      </c>
      <c r="S20" s="621"/>
      <c r="T20" s="621"/>
      <c r="U20" s="621"/>
      <c r="V20" s="621"/>
      <c r="W20" s="621"/>
      <c r="X20" s="621"/>
      <c r="Y20" s="622"/>
      <c r="Z20" s="673">
        <v>53.9</v>
      </c>
      <c r="AA20" s="673"/>
      <c r="AB20" s="673"/>
      <c r="AC20" s="673"/>
      <c r="AD20" s="674">
        <v>102359190</v>
      </c>
      <c r="AE20" s="674"/>
      <c r="AF20" s="674"/>
      <c r="AG20" s="674"/>
      <c r="AH20" s="674"/>
      <c r="AI20" s="674"/>
      <c r="AJ20" s="674"/>
      <c r="AK20" s="674"/>
      <c r="AL20" s="643">
        <v>99.5</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8641948</v>
      </c>
      <c r="BH20" s="621"/>
      <c r="BI20" s="621"/>
      <c r="BJ20" s="621"/>
      <c r="BK20" s="621"/>
      <c r="BL20" s="621"/>
      <c r="BM20" s="621"/>
      <c r="BN20" s="622"/>
      <c r="BO20" s="673">
        <v>9.3000000000000007</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197604136</v>
      </c>
      <c r="CS20" s="621"/>
      <c r="CT20" s="621"/>
      <c r="CU20" s="621"/>
      <c r="CV20" s="621"/>
      <c r="CW20" s="621"/>
      <c r="CX20" s="621"/>
      <c r="CY20" s="622"/>
      <c r="CZ20" s="673">
        <v>100</v>
      </c>
      <c r="DA20" s="673"/>
      <c r="DB20" s="673"/>
      <c r="DC20" s="673"/>
      <c r="DD20" s="626">
        <v>31181840</v>
      </c>
      <c r="DE20" s="621"/>
      <c r="DF20" s="621"/>
      <c r="DG20" s="621"/>
      <c r="DH20" s="621"/>
      <c r="DI20" s="621"/>
      <c r="DJ20" s="621"/>
      <c r="DK20" s="621"/>
      <c r="DL20" s="621"/>
      <c r="DM20" s="621"/>
      <c r="DN20" s="621"/>
      <c r="DO20" s="621"/>
      <c r="DP20" s="622"/>
      <c r="DQ20" s="626">
        <v>110864513</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84298</v>
      </c>
      <c r="S21" s="621"/>
      <c r="T21" s="621"/>
      <c r="U21" s="621"/>
      <c r="V21" s="621"/>
      <c r="W21" s="621"/>
      <c r="X21" s="621"/>
      <c r="Y21" s="622"/>
      <c r="Z21" s="673">
        <v>0</v>
      </c>
      <c r="AA21" s="673"/>
      <c r="AB21" s="673"/>
      <c r="AC21" s="673"/>
      <c r="AD21" s="674">
        <v>84298</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27725</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1857450</v>
      </c>
      <c r="S22" s="621"/>
      <c r="T22" s="621"/>
      <c r="U22" s="621"/>
      <c r="V22" s="621"/>
      <c r="W22" s="621"/>
      <c r="X22" s="621"/>
      <c r="Y22" s="622"/>
      <c r="Z22" s="673">
        <v>0.9</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v>3395279</v>
      </c>
      <c r="BH22" s="621"/>
      <c r="BI22" s="621"/>
      <c r="BJ22" s="621"/>
      <c r="BK22" s="621"/>
      <c r="BL22" s="621"/>
      <c r="BM22" s="621"/>
      <c r="BN22" s="622"/>
      <c r="BO22" s="673">
        <v>3.7</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2347101</v>
      </c>
      <c r="S23" s="621"/>
      <c r="T23" s="621"/>
      <c r="U23" s="621"/>
      <c r="V23" s="621"/>
      <c r="W23" s="621"/>
      <c r="X23" s="621"/>
      <c r="Y23" s="622"/>
      <c r="Z23" s="673">
        <v>1.2</v>
      </c>
      <c r="AA23" s="673"/>
      <c r="AB23" s="673"/>
      <c r="AC23" s="673"/>
      <c r="AD23" s="674">
        <v>108358</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5218944</v>
      </c>
      <c r="BH23" s="621"/>
      <c r="BI23" s="621"/>
      <c r="BJ23" s="621"/>
      <c r="BK23" s="621"/>
      <c r="BL23" s="621"/>
      <c r="BM23" s="621"/>
      <c r="BN23" s="622"/>
      <c r="BO23" s="673">
        <v>5.6</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1751930</v>
      </c>
      <c r="S24" s="621"/>
      <c r="T24" s="621"/>
      <c r="U24" s="621"/>
      <c r="V24" s="621"/>
      <c r="W24" s="621"/>
      <c r="X24" s="621"/>
      <c r="Y24" s="622"/>
      <c r="Z24" s="673">
        <v>0.9</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97222900</v>
      </c>
      <c r="CS24" s="671"/>
      <c r="CT24" s="671"/>
      <c r="CU24" s="671"/>
      <c r="CV24" s="671"/>
      <c r="CW24" s="671"/>
      <c r="CX24" s="671"/>
      <c r="CY24" s="718"/>
      <c r="CZ24" s="722">
        <v>49.2</v>
      </c>
      <c r="DA24" s="723"/>
      <c r="DB24" s="723"/>
      <c r="DC24" s="724"/>
      <c r="DD24" s="717">
        <v>60033405</v>
      </c>
      <c r="DE24" s="671"/>
      <c r="DF24" s="671"/>
      <c r="DG24" s="671"/>
      <c r="DH24" s="671"/>
      <c r="DI24" s="671"/>
      <c r="DJ24" s="671"/>
      <c r="DK24" s="718"/>
      <c r="DL24" s="717">
        <v>59328078</v>
      </c>
      <c r="DM24" s="671"/>
      <c r="DN24" s="671"/>
      <c r="DO24" s="671"/>
      <c r="DP24" s="671"/>
      <c r="DQ24" s="671"/>
      <c r="DR24" s="671"/>
      <c r="DS24" s="671"/>
      <c r="DT24" s="671"/>
      <c r="DU24" s="671"/>
      <c r="DV24" s="718"/>
      <c r="DW24" s="719">
        <v>57.2</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36961042</v>
      </c>
      <c r="S25" s="621"/>
      <c r="T25" s="621"/>
      <c r="U25" s="621"/>
      <c r="V25" s="621"/>
      <c r="W25" s="621"/>
      <c r="X25" s="621"/>
      <c r="Y25" s="622"/>
      <c r="Z25" s="673">
        <v>18.399999999999999</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29673399</v>
      </c>
      <c r="CS25" s="639"/>
      <c r="CT25" s="639"/>
      <c r="CU25" s="639"/>
      <c r="CV25" s="639"/>
      <c r="CW25" s="639"/>
      <c r="CX25" s="639"/>
      <c r="CY25" s="640"/>
      <c r="CZ25" s="623">
        <v>15</v>
      </c>
      <c r="DA25" s="641"/>
      <c r="DB25" s="641"/>
      <c r="DC25" s="642"/>
      <c r="DD25" s="626">
        <v>27856504</v>
      </c>
      <c r="DE25" s="639"/>
      <c r="DF25" s="639"/>
      <c r="DG25" s="639"/>
      <c r="DH25" s="639"/>
      <c r="DI25" s="639"/>
      <c r="DJ25" s="639"/>
      <c r="DK25" s="640"/>
      <c r="DL25" s="626">
        <v>27389448</v>
      </c>
      <c r="DM25" s="639"/>
      <c r="DN25" s="639"/>
      <c r="DO25" s="639"/>
      <c r="DP25" s="639"/>
      <c r="DQ25" s="639"/>
      <c r="DR25" s="639"/>
      <c r="DS25" s="639"/>
      <c r="DT25" s="639"/>
      <c r="DU25" s="639"/>
      <c r="DV25" s="640"/>
      <c r="DW25" s="643">
        <v>26.4</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v>143298</v>
      </c>
      <c r="S26" s="621"/>
      <c r="T26" s="621"/>
      <c r="U26" s="621"/>
      <c r="V26" s="621"/>
      <c r="W26" s="621"/>
      <c r="X26" s="621"/>
      <c r="Y26" s="622"/>
      <c r="Z26" s="673">
        <v>0.1</v>
      </c>
      <c r="AA26" s="673"/>
      <c r="AB26" s="673"/>
      <c r="AC26" s="673"/>
      <c r="AD26" s="674">
        <v>143298</v>
      </c>
      <c r="AE26" s="674"/>
      <c r="AF26" s="674"/>
      <c r="AG26" s="674"/>
      <c r="AH26" s="674"/>
      <c r="AI26" s="674"/>
      <c r="AJ26" s="674"/>
      <c r="AK26" s="674"/>
      <c r="AL26" s="643">
        <v>0.1</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19203990</v>
      </c>
      <c r="CS26" s="621"/>
      <c r="CT26" s="621"/>
      <c r="CU26" s="621"/>
      <c r="CV26" s="621"/>
      <c r="CW26" s="621"/>
      <c r="CX26" s="621"/>
      <c r="CY26" s="622"/>
      <c r="CZ26" s="623">
        <v>9.6999999999999993</v>
      </c>
      <c r="DA26" s="641"/>
      <c r="DB26" s="641"/>
      <c r="DC26" s="642"/>
      <c r="DD26" s="626">
        <v>18601545</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11576144</v>
      </c>
      <c r="S27" s="621"/>
      <c r="T27" s="621"/>
      <c r="U27" s="621"/>
      <c r="V27" s="621"/>
      <c r="W27" s="621"/>
      <c r="X27" s="621"/>
      <c r="Y27" s="622"/>
      <c r="Z27" s="673">
        <v>5.8</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92889623</v>
      </c>
      <c r="BH27" s="621"/>
      <c r="BI27" s="621"/>
      <c r="BJ27" s="621"/>
      <c r="BK27" s="621"/>
      <c r="BL27" s="621"/>
      <c r="BM27" s="621"/>
      <c r="BN27" s="622"/>
      <c r="BO27" s="673">
        <v>100</v>
      </c>
      <c r="BP27" s="673"/>
      <c r="BQ27" s="673"/>
      <c r="BR27" s="673"/>
      <c r="BS27" s="626">
        <v>2175259</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52526064</v>
      </c>
      <c r="CS27" s="639"/>
      <c r="CT27" s="639"/>
      <c r="CU27" s="639"/>
      <c r="CV27" s="639"/>
      <c r="CW27" s="639"/>
      <c r="CX27" s="639"/>
      <c r="CY27" s="640"/>
      <c r="CZ27" s="623">
        <v>26.6</v>
      </c>
      <c r="DA27" s="641"/>
      <c r="DB27" s="641"/>
      <c r="DC27" s="642"/>
      <c r="DD27" s="626">
        <v>17476225</v>
      </c>
      <c r="DE27" s="639"/>
      <c r="DF27" s="639"/>
      <c r="DG27" s="639"/>
      <c r="DH27" s="639"/>
      <c r="DI27" s="639"/>
      <c r="DJ27" s="639"/>
      <c r="DK27" s="640"/>
      <c r="DL27" s="626">
        <v>17237954</v>
      </c>
      <c r="DM27" s="639"/>
      <c r="DN27" s="639"/>
      <c r="DO27" s="639"/>
      <c r="DP27" s="639"/>
      <c r="DQ27" s="639"/>
      <c r="DR27" s="639"/>
      <c r="DS27" s="639"/>
      <c r="DT27" s="639"/>
      <c r="DU27" s="639"/>
      <c r="DV27" s="640"/>
      <c r="DW27" s="643">
        <v>16.600000000000001</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995135</v>
      </c>
      <c r="S28" s="621"/>
      <c r="T28" s="621"/>
      <c r="U28" s="621"/>
      <c r="V28" s="621"/>
      <c r="W28" s="621"/>
      <c r="X28" s="621"/>
      <c r="Y28" s="622"/>
      <c r="Z28" s="673">
        <v>0.5</v>
      </c>
      <c r="AA28" s="673"/>
      <c r="AB28" s="673"/>
      <c r="AC28" s="673"/>
      <c r="AD28" s="674">
        <v>163179</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15023437</v>
      </c>
      <c r="CS28" s="621"/>
      <c r="CT28" s="621"/>
      <c r="CU28" s="621"/>
      <c r="CV28" s="621"/>
      <c r="CW28" s="621"/>
      <c r="CX28" s="621"/>
      <c r="CY28" s="622"/>
      <c r="CZ28" s="623">
        <v>7.6</v>
      </c>
      <c r="DA28" s="641"/>
      <c r="DB28" s="641"/>
      <c r="DC28" s="642"/>
      <c r="DD28" s="626">
        <v>14700676</v>
      </c>
      <c r="DE28" s="621"/>
      <c r="DF28" s="621"/>
      <c r="DG28" s="621"/>
      <c r="DH28" s="621"/>
      <c r="DI28" s="621"/>
      <c r="DJ28" s="621"/>
      <c r="DK28" s="622"/>
      <c r="DL28" s="626">
        <v>14700676</v>
      </c>
      <c r="DM28" s="621"/>
      <c r="DN28" s="621"/>
      <c r="DO28" s="621"/>
      <c r="DP28" s="621"/>
      <c r="DQ28" s="621"/>
      <c r="DR28" s="621"/>
      <c r="DS28" s="621"/>
      <c r="DT28" s="621"/>
      <c r="DU28" s="621"/>
      <c r="DV28" s="622"/>
      <c r="DW28" s="643">
        <v>14.2</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53400</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15022572</v>
      </c>
      <c r="CS29" s="639"/>
      <c r="CT29" s="639"/>
      <c r="CU29" s="639"/>
      <c r="CV29" s="639"/>
      <c r="CW29" s="639"/>
      <c r="CX29" s="639"/>
      <c r="CY29" s="640"/>
      <c r="CZ29" s="623">
        <v>7.6</v>
      </c>
      <c r="DA29" s="641"/>
      <c r="DB29" s="641"/>
      <c r="DC29" s="642"/>
      <c r="DD29" s="626">
        <v>14699811</v>
      </c>
      <c r="DE29" s="639"/>
      <c r="DF29" s="639"/>
      <c r="DG29" s="639"/>
      <c r="DH29" s="639"/>
      <c r="DI29" s="639"/>
      <c r="DJ29" s="639"/>
      <c r="DK29" s="640"/>
      <c r="DL29" s="626">
        <v>14699811</v>
      </c>
      <c r="DM29" s="639"/>
      <c r="DN29" s="639"/>
      <c r="DO29" s="639"/>
      <c r="DP29" s="639"/>
      <c r="DQ29" s="639"/>
      <c r="DR29" s="639"/>
      <c r="DS29" s="639"/>
      <c r="DT29" s="639"/>
      <c r="DU29" s="639"/>
      <c r="DV29" s="640"/>
      <c r="DW29" s="643">
        <v>14.2</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3994188</v>
      </c>
      <c r="S30" s="621"/>
      <c r="T30" s="621"/>
      <c r="U30" s="621"/>
      <c r="V30" s="621"/>
      <c r="W30" s="621"/>
      <c r="X30" s="621"/>
      <c r="Y30" s="622"/>
      <c r="Z30" s="673">
        <v>2</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98.9</v>
      </c>
      <c r="BH30" s="687"/>
      <c r="BI30" s="687"/>
      <c r="BJ30" s="687"/>
      <c r="BK30" s="687"/>
      <c r="BL30" s="687"/>
      <c r="BM30" s="688">
        <v>95.7</v>
      </c>
      <c r="BN30" s="687"/>
      <c r="BO30" s="687"/>
      <c r="BP30" s="687"/>
      <c r="BQ30" s="689"/>
      <c r="BR30" s="686">
        <v>98.7</v>
      </c>
      <c r="BS30" s="687"/>
      <c r="BT30" s="687"/>
      <c r="BU30" s="687"/>
      <c r="BV30" s="687"/>
      <c r="BW30" s="687"/>
      <c r="BX30" s="688">
        <v>90.8</v>
      </c>
      <c r="BY30" s="687"/>
      <c r="BZ30" s="687"/>
      <c r="CA30" s="687"/>
      <c r="CB30" s="689"/>
      <c r="CD30" s="692"/>
      <c r="CE30" s="693"/>
      <c r="CF30" s="657" t="s">
        <v>294</v>
      </c>
      <c r="CG30" s="654"/>
      <c r="CH30" s="654"/>
      <c r="CI30" s="654"/>
      <c r="CJ30" s="654"/>
      <c r="CK30" s="654"/>
      <c r="CL30" s="654"/>
      <c r="CM30" s="654"/>
      <c r="CN30" s="654"/>
      <c r="CO30" s="654"/>
      <c r="CP30" s="654"/>
      <c r="CQ30" s="655"/>
      <c r="CR30" s="620">
        <v>14084662</v>
      </c>
      <c r="CS30" s="621"/>
      <c r="CT30" s="621"/>
      <c r="CU30" s="621"/>
      <c r="CV30" s="621"/>
      <c r="CW30" s="621"/>
      <c r="CX30" s="621"/>
      <c r="CY30" s="622"/>
      <c r="CZ30" s="623">
        <v>7.1</v>
      </c>
      <c r="DA30" s="641"/>
      <c r="DB30" s="641"/>
      <c r="DC30" s="642"/>
      <c r="DD30" s="626">
        <v>13795916</v>
      </c>
      <c r="DE30" s="621"/>
      <c r="DF30" s="621"/>
      <c r="DG30" s="621"/>
      <c r="DH30" s="621"/>
      <c r="DI30" s="621"/>
      <c r="DJ30" s="621"/>
      <c r="DK30" s="622"/>
      <c r="DL30" s="626">
        <v>13795916</v>
      </c>
      <c r="DM30" s="621"/>
      <c r="DN30" s="621"/>
      <c r="DO30" s="621"/>
      <c r="DP30" s="621"/>
      <c r="DQ30" s="621"/>
      <c r="DR30" s="621"/>
      <c r="DS30" s="621"/>
      <c r="DT30" s="621"/>
      <c r="DU30" s="621"/>
      <c r="DV30" s="622"/>
      <c r="DW30" s="643">
        <v>13.3</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2458392</v>
      </c>
      <c r="S31" s="621"/>
      <c r="T31" s="621"/>
      <c r="U31" s="621"/>
      <c r="V31" s="621"/>
      <c r="W31" s="621"/>
      <c r="X31" s="621"/>
      <c r="Y31" s="622"/>
      <c r="Z31" s="673">
        <v>1.2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95.7</v>
      </c>
      <c r="BN31" s="685"/>
      <c r="BO31" s="685"/>
      <c r="BP31" s="685"/>
      <c r="BQ31" s="649"/>
      <c r="BR31" s="684">
        <v>98.9</v>
      </c>
      <c r="BS31" s="639"/>
      <c r="BT31" s="639"/>
      <c r="BU31" s="639"/>
      <c r="BV31" s="639"/>
      <c r="BW31" s="639"/>
      <c r="BX31" s="675">
        <v>94.8</v>
      </c>
      <c r="BY31" s="685"/>
      <c r="BZ31" s="685"/>
      <c r="CA31" s="685"/>
      <c r="CB31" s="649"/>
      <c r="CD31" s="692"/>
      <c r="CE31" s="693"/>
      <c r="CF31" s="657" t="s">
        <v>298</v>
      </c>
      <c r="CG31" s="654"/>
      <c r="CH31" s="654"/>
      <c r="CI31" s="654"/>
      <c r="CJ31" s="654"/>
      <c r="CK31" s="654"/>
      <c r="CL31" s="654"/>
      <c r="CM31" s="654"/>
      <c r="CN31" s="654"/>
      <c r="CO31" s="654"/>
      <c r="CP31" s="654"/>
      <c r="CQ31" s="655"/>
      <c r="CR31" s="620">
        <v>937910</v>
      </c>
      <c r="CS31" s="639"/>
      <c r="CT31" s="639"/>
      <c r="CU31" s="639"/>
      <c r="CV31" s="639"/>
      <c r="CW31" s="639"/>
      <c r="CX31" s="639"/>
      <c r="CY31" s="640"/>
      <c r="CZ31" s="623">
        <v>0.5</v>
      </c>
      <c r="DA31" s="641"/>
      <c r="DB31" s="641"/>
      <c r="DC31" s="642"/>
      <c r="DD31" s="626">
        <v>903895</v>
      </c>
      <c r="DE31" s="639"/>
      <c r="DF31" s="639"/>
      <c r="DG31" s="639"/>
      <c r="DH31" s="639"/>
      <c r="DI31" s="639"/>
      <c r="DJ31" s="639"/>
      <c r="DK31" s="640"/>
      <c r="DL31" s="626">
        <v>903895</v>
      </c>
      <c r="DM31" s="639"/>
      <c r="DN31" s="639"/>
      <c r="DO31" s="639"/>
      <c r="DP31" s="639"/>
      <c r="DQ31" s="639"/>
      <c r="DR31" s="639"/>
      <c r="DS31" s="639"/>
      <c r="DT31" s="639"/>
      <c r="DU31" s="639"/>
      <c r="DV31" s="640"/>
      <c r="DW31" s="643">
        <v>0.9</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18560299</v>
      </c>
      <c r="S32" s="621"/>
      <c r="T32" s="621"/>
      <c r="U32" s="621"/>
      <c r="V32" s="621"/>
      <c r="W32" s="621"/>
      <c r="X32" s="621"/>
      <c r="Y32" s="622"/>
      <c r="Z32" s="673">
        <v>9.1999999999999993</v>
      </c>
      <c r="AA32" s="673"/>
      <c r="AB32" s="673"/>
      <c r="AC32" s="673"/>
      <c r="AD32" s="674">
        <v>309</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98.6</v>
      </c>
      <c r="BH32" s="605"/>
      <c r="BI32" s="605"/>
      <c r="BJ32" s="605"/>
      <c r="BK32" s="605"/>
      <c r="BL32" s="605"/>
      <c r="BM32" s="668">
        <v>95.2</v>
      </c>
      <c r="BN32" s="605"/>
      <c r="BO32" s="605"/>
      <c r="BP32" s="605"/>
      <c r="BQ32" s="662"/>
      <c r="BR32" s="683">
        <v>98.3</v>
      </c>
      <c r="BS32" s="605"/>
      <c r="BT32" s="605"/>
      <c r="BU32" s="605"/>
      <c r="BV32" s="605"/>
      <c r="BW32" s="605"/>
      <c r="BX32" s="668">
        <v>93.7</v>
      </c>
      <c r="BY32" s="605"/>
      <c r="BZ32" s="605"/>
      <c r="CA32" s="605"/>
      <c r="CB32" s="662"/>
      <c r="CD32" s="694"/>
      <c r="CE32" s="695"/>
      <c r="CF32" s="657" t="s">
        <v>301</v>
      </c>
      <c r="CG32" s="654"/>
      <c r="CH32" s="654"/>
      <c r="CI32" s="654"/>
      <c r="CJ32" s="654"/>
      <c r="CK32" s="654"/>
      <c r="CL32" s="654"/>
      <c r="CM32" s="654"/>
      <c r="CN32" s="654"/>
      <c r="CO32" s="654"/>
      <c r="CP32" s="654"/>
      <c r="CQ32" s="655"/>
      <c r="CR32" s="620">
        <v>865</v>
      </c>
      <c r="CS32" s="621"/>
      <c r="CT32" s="621"/>
      <c r="CU32" s="621"/>
      <c r="CV32" s="621"/>
      <c r="CW32" s="621"/>
      <c r="CX32" s="621"/>
      <c r="CY32" s="622"/>
      <c r="CZ32" s="623">
        <v>0</v>
      </c>
      <c r="DA32" s="641"/>
      <c r="DB32" s="641"/>
      <c r="DC32" s="642"/>
      <c r="DD32" s="626">
        <v>865</v>
      </c>
      <c r="DE32" s="621"/>
      <c r="DF32" s="621"/>
      <c r="DG32" s="621"/>
      <c r="DH32" s="621"/>
      <c r="DI32" s="621"/>
      <c r="DJ32" s="621"/>
      <c r="DK32" s="622"/>
      <c r="DL32" s="626">
        <v>865</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12104600</v>
      </c>
      <c r="S33" s="621"/>
      <c r="T33" s="621"/>
      <c r="U33" s="621"/>
      <c r="V33" s="621"/>
      <c r="W33" s="621"/>
      <c r="X33" s="621"/>
      <c r="Y33" s="622"/>
      <c r="Z33" s="673">
        <v>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68412218</v>
      </c>
      <c r="CS33" s="639"/>
      <c r="CT33" s="639"/>
      <c r="CU33" s="639"/>
      <c r="CV33" s="639"/>
      <c r="CW33" s="639"/>
      <c r="CX33" s="639"/>
      <c r="CY33" s="640"/>
      <c r="CZ33" s="623">
        <v>34.6</v>
      </c>
      <c r="DA33" s="641"/>
      <c r="DB33" s="641"/>
      <c r="DC33" s="642"/>
      <c r="DD33" s="626">
        <v>43025428</v>
      </c>
      <c r="DE33" s="639"/>
      <c r="DF33" s="639"/>
      <c r="DG33" s="639"/>
      <c r="DH33" s="639"/>
      <c r="DI33" s="639"/>
      <c r="DJ33" s="639"/>
      <c r="DK33" s="640"/>
      <c r="DL33" s="626">
        <v>36998236</v>
      </c>
      <c r="DM33" s="639"/>
      <c r="DN33" s="639"/>
      <c r="DO33" s="639"/>
      <c r="DP33" s="639"/>
      <c r="DQ33" s="639"/>
      <c r="DR33" s="639"/>
      <c r="DS33" s="639"/>
      <c r="DT33" s="639"/>
      <c r="DU33" s="639"/>
      <c r="DV33" s="640"/>
      <c r="DW33" s="643">
        <v>35.700000000000003</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23766802</v>
      </c>
      <c r="CS34" s="621"/>
      <c r="CT34" s="621"/>
      <c r="CU34" s="621"/>
      <c r="CV34" s="621"/>
      <c r="CW34" s="621"/>
      <c r="CX34" s="621"/>
      <c r="CY34" s="622"/>
      <c r="CZ34" s="623">
        <v>12</v>
      </c>
      <c r="DA34" s="641"/>
      <c r="DB34" s="641"/>
      <c r="DC34" s="642"/>
      <c r="DD34" s="626">
        <v>19525108</v>
      </c>
      <c r="DE34" s="621"/>
      <c r="DF34" s="621"/>
      <c r="DG34" s="621"/>
      <c r="DH34" s="621"/>
      <c r="DI34" s="621"/>
      <c r="DJ34" s="621"/>
      <c r="DK34" s="622"/>
      <c r="DL34" s="626">
        <v>18600199</v>
      </c>
      <c r="DM34" s="621"/>
      <c r="DN34" s="621"/>
      <c r="DO34" s="621"/>
      <c r="DP34" s="621"/>
      <c r="DQ34" s="621"/>
      <c r="DR34" s="621"/>
      <c r="DS34" s="621"/>
      <c r="DT34" s="621"/>
      <c r="DU34" s="621"/>
      <c r="DV34" s="622"/>
      <c r="DW34" s="643">
        <v>17.899999999999999</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778600</v>
      </c>
      <c r="S35" s="621"/>
      <c r="T35" s="621"/>
      <c r="U35" s="621"/>
      <c r="V35" s="621"/>
      <c r="W35" s="621"/>
      <c r="X35" s="621"/>
      <c r="Y35" s="622"/>
      <c r="Z35" s="673">
        <v>0.4</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18771556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12674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2153122</v>
      </c>
      <c r="CS35" s="639"/>
      <c r="CT35" s="639"/>
      <c r="CU35" s="639"/>
      <c r="CV35" s="639"/>
      <c r="CW35" s="639"/>
      <c r="CX35" s="639"/>
      <c r="CY35" s="640"/>
      <c r="CZ35" s="623">
        <v>1.1000000000000001</v>
      </c>
      <c r="DA35" s="641"/>
      <c r="DB35" s="641"/>
      <c r="DC35" s="642"/>
      <c r="DD35" s="626">
        <v>1732503</v>
      </c>
      <c r="DE35" s="639"/>
      <c r="DF35" s="639"/>
      <c r="DG35" s="639"/>
      <c r="DH35" s="639"/>
      <c r="DI35" s="639"/>
      <c r="DJ35" s="639"/>
      <c r="DK35" s="640"/>
      <c r="DL35" s="626">
        <v>1732503</v>
      </c>
      <c r="DM35" s="639"/>
      <c r="DN35" s="639"/>
      <c r="DO35" s="639"/>
      <c r="DP35" s="639"/>
      <c r="DQ35" s="639"/>
      <c r="DR35" s="639"/>
      <c r="DS35" s="639"/>
      <c r="DT35" s="639"/>
      <c r="DU35" s="639"/>
      <c r="DV35" s="640"/>
      <c r="DW35" s="643">
        <v>1.7</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201279125</v>
      </c>
      <c r="S36" s="661"/>
      <c r="T36" s="661"/>
      <c r="U36" s="661"/>
      <c r="V36" s="661"/>
      <c r="W36" s="661"/>
      <c r="X36" s="661"/>
      <c r="Y36" s="664"/>
      <c r="Z36" s="665">
        <v>100</v>
      </c>
      <c r="AA36" s="665"/>
      <c r="AB36" s="665"/>
      <c r="AC36" s="665"/>
      <c r="AD36" s="666">
        <v>102858632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5360797</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-934233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10205772</v>
      </c>
      <c r="CS36" s="621"/>
      <c r="CT36" s="621"/>
      <c r="CU36" s="621"/>
      <c r="CV36" s="621"/>
      <c r="CW36" s="621"/>
      <c r="CX36" s="621"/>
      <c r="CY36" s="622"/>
      <c r="CZ36" s="623">
        <v>5.2</v>
      </c>
      <c r="DA36" s="641"/>
      <c r="DB36" s="641"/>
      <c r="DC36" s="642"/>
      <c r="DD36" s="626">
        <v>9167729</v>
      </c>
      <c r="DE36" s="621"/>
      <c r="DF36" s="621"/>
      <c r="DG36" s="621"/>
      <c r="DH36" s="621"/>
      <c r="DI36" s="621"/>
      <c r="DJ36" s="621"/>
      <c r="DK36" s="622"/>
      <c r="DL36" s="626">
        <v>8175286</v>
      </c>
      <c r="DM36" s="621"/>
      <c r="DN36" s="621"/>
      <c r="DO36" s="621"/>
      <c r="DP36" s="621"/>
      <c r="DQ36" s="621"/>
      <c r="DR36" s="621"/>
      <c r="DS36" s="621"/>
      <c r="DT36" s="621"/>
      <c r="DU36" s="621"/>
      <c r="DV36" s="622"/>
      <c r="DW36" s="643">
        <v>7.9</v>
      </c>
      <c r="DX36" s="644"/>
      <c r="DY36" s="644"/>
      <c r="DZ36" s="644"/>
      <c r="EA36" s="644"/>
      <c r="EB36" s="644"/>
      <c r="EC36" s="645"/>
    </row>
    <row r="37" spans="2:133" ht="11.25" customHeight="1">
      <c r="AQ37" s="646" t="s">
        <v>316</v>
      </c>
      <c r="AR37" s="647"/>
      <c r="AS37" s="647"/>
      <c r="AT37" s="647"/>
      <c r="AU37" s="647"/>
      <c r="AV37" s="647"/>
      <c r="AW37" s="647"/>
      <c r="AX37" s="647"/>
      <c r="AY37" s="648"/>
      <c r="AZ37" s="620">
        <v>206494</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74137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73337</v>
      </c>
      <c r="CS37" s="639"/>
      <c r="CT37" s="639"/>
      <c r="CU37" s="639"/>
      <c r="CV37" s="639"/>
      <c r="CW37" s="639"/>
      <c r="CX37" s="639"/>
      <c r="CY37" s="640"/>
      <c r="CZ37" s="623">
        <v>0</v>
      </c>
      <c r="DA37" s="641"/>
      <c r="DB37" s="641"/>
      <c r="DC37" s="642"/>
      <c r="DD37" s="626">
        <v>73337</v>
      </c>
      <c r="DE37" s="639"/>
      <c r="DF37" s="639"/>
      <c r="DG37" s="639"/>
      <c r="DH37" s="639"/>
      <c r="DI37" s="639"/>
      <c r="DJ37" s="639"/>
      <c r="DK37" s="640"/>
      <c r="DL37" s="626">
        <v>73337</v>
      </c>
      <c r="DM37" s="639"/>
      <c r="DN37" s="639"/>
      <c r="DO37" s="639"/>
      <c r="DP37" s="639"/>
      <c r="DQ37" s="639"/>
      <c r="DR37" s="639"/>
      <c r="DS37" s="639"/>
      <c r="DT37" s="639"/>
      <c r="DU37" s="639"/>
      <c r="DV37" s="640"/>
      <c r="DW37" s="643">
        <v>0.1</v>
      </c>
      <c r="DX37" s="644"/>
      <c r="DY37" s="644"/>
      <c r="DZ37" s="644"/>
      <c r="EA37" s="644"/>
      <c r="EB37" s="644"/>
      <c r="EC37" s="645"/>
    </row>
    <row r="38" spans="2:133" ht="11.25" customHeight="1">
      <c r="AQ38" s="646" t="s">
        <v>319</v>
      </c>
      <c r="AR38" s="647"/>
      <c r="AS38" s="647"/>
      <c r="AT38" s="647"/>
      <c r="AU38" s="647"/>
      <c r="AV38" s="647"/>
      <c r="AW38" s="647"/>
      <c r="AX38" s="647"/>
      <c r="AY38" s="648"/>
      <c r="AZ38" s="620">
        <v>101640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121500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13553247</v>
      </c>
      <c r="CS38" s="621"/>
      <c r="CT38" s="621"/>
      <c r="CU38" s="621"/>
      <c r="CV38" s="621"/>
      <c r="CW38" s="621"/>
      <c r="CX38" s="621"/>
      <c r="CY38" s="622"/>
      <c r="CZ38" s="623">
        <v>6.9</v>
      </c>
      <c r="DA38" s="641"/>
      <c r="DB38" s="641"/>
      <c r="DC38" s="642"/>
      <c r="DD38" s="626">
        <v>11023197</v>
      </c>
      <c r="DE38" s="621"/>
      <c r="DF38" s="621"/>
      <c r="DG38" s="621"/>
      <c r="DH38" s="621"/>
      <c r="DI38" s="621"/>
      <c r="DJ38" s="621"/>
      <c r="DK38" s="622"/>
      <c r="DL38" s="626">
        <v>8490248</v>
      </c>
      <c r="DM38" s="621"/>
      <c r="DN38" s="621"/>
      <c r="DO38" s="621"/>
      <c r="DP38" s="621"/>
      <c r="DQ38" s="621"/>
      <c r="DR38" s="621"/>
      <c r="DS38" s="621"/>
      <c r="DT38" s="621"/>
      <c r="DU38" s="621"/>
      <c r="DV38" s="622"/>
      <c r="DW38" s="643">
        <v>8.1999999999999993</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640220</v>
      </c>
      <c r="CS39" s="639"/>
      <c r="CT39" s="639"/>
      <c r="CU39" s="639"/>
      <c r="CV39" s="639"/>
      <c r="CW39" s="639"/>
      <c r="CX39" s="639"/>
      <c r="CY39" s="640"/>
      <c r="CZ39" s="623">
        <v>0.3</v>
      </c>
      <c r="DA39" s="641"/>
      <c r="DB39" s="641"/>
      <c r="DC39" s="642"/>
      <c r="DD39" s="626">
        <v>259113</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4514615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18093055</v>
      </c>
      <c r="CS40" s="621"/>
      <c r="CT40" s="621"/>
      <c r="CU40" s="621"/>
      <c r="CV40" s="621"/>
      <c r="CW40" s="621"/>
      <c r="CX40" s="621"/>
      <c r="CY40" s="622"/>
      <c r="CZ40" s="623">
        <v>9.1999999999999993</v>
      </c>
      <c r="DA40" s="641"/>
      <c r="DB40" s="641"/>
      <c r="DC40" s="642"/>
      <c r="DD40" s="626">
        <v>1317778</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8588010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31969018</v>
      </c>
      <c r="CS42" s="621"/>
      <c r="CT42" s="621"/>
      <c r="CU42" s="621"/>
      <c r="CV42" s="621"/>
      <c r="CW42" s="621"/>
      <c r="CX42" s="621"/>
      <c r="CY42" s="622"/>
      <c r="CZ42" s="623">
        <v>16.2</v>
      </c>
      <c r="DA42" s="624"/>
      <c r="DB42" s="624"/>
      <c r="DC42" s="625"/>
      <c r="DD42" s="626">
        <v>7805680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944026</v>
      </c>
      <c r="CS43" s="639"/>
      <c r="CT43" s="639"/>
      <c r="CU43" s="639"/>
      <c r="CV43" s="639"/>
      <c r="CW43" s="639"/>
      <c r="CX43" s="639"/>
      <c r="CY43" s="640"/>
      <c r="CZ43" s="623">
        <v>0.5</v>
      </c>
      <c r="DA43" s="641"/>
      <c r="DB43" s="641"/>
      <c r="DC43" s="642"/>
      <c r="DD43" s="626">
        <v>934345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31181840</v>
      </c>
      <c r="CS44" s="621"/>
      <c r="CT44" s="621"/>
      <c r="CU44" s="621"/>
      <c r="CV44" s="621"/>
      <c r="CW44" s="621"/>
      <c r="CX44" s="621"/>
      <c r="CY44" s="622"/>
      <c r="CZ44" s="623">
        <v>15.8</v>
      </c>
      <c r="DA44" s="624"/>
      <c r="DB44" s="624"/>
      <c r="DC44" s="625"/>
      <c r="DD44" s="626">
        <v>7642674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15490990</v>
      </c>
      <c r="CS45" s="639"/>
      <c r="CT45" s="639"/>
      <c r="CU45" s="639"/>
      <c r="CV45" s="639"/>
      <c r="CW45" s="639"/>
      <c r="CX45" s="639"/>
      <c r="CY45" s="640"/>
      <c r="CZ45" s="623">
        <v>7.8</v>
      </c>
      <c r="DA45" s="641"/>
      <c r="DB45" s="641"/>
      <c r="DC45" s="642"/>
      <c r="DD45" s="626">
        <v>855739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15622884</v>
      </c>
      <c r="CS46" s="621"/>
      <c r="CT46" s="621"/>
      <c r="CU46" s="621"/>
      <c r="CV46" s="621"/>
      <c r="CW46" s="621"/>
      <c r="CX46" s="621"/>
      <c r="CY46" s="622"/>
      <c r="CZ46" s="623">
        <v>7.9</v>
      </c>
      <c r="DA46" s="624"/>
      <c r="DB46" s="624"/>
      <c r="DC46" s="625"/>
      <c r="DD46" s="626">
        <v>6768821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787178</v>
      </c>
      <c r="CS47" s="639"/>
      <c r="CT47" s="639"/>
      <c r="CU47" s="639"/>
      <c r="CV47" s="639"/>
      <c r="CW47" s="639"/>
      <c r="CX47" s="639"/>
      <c r="CY47" s="640"/>
      <c r="CZ47" s="623">
        <v>0.4</v>
      </c>
      <c r="DA47" s="641"/>
      <c r="DB47" s="641"/>
      <c r="DC47" s="642"/>
      <c r="DD47" s="626">
        <v>163006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197604136</v>
      </c>
      <c r="CS49" s="605"/>
      <c r="CT49" s="605"/>
      <c r="CU49" s="605"/>
      <c r="CV49" s="605"/>
      <c r="CW49" s="605"/>
      <c r="CX49" s="605"/>
      <c r="CY49" s="606"/>
      <c r="CZ49" s="607">
        <v>100</v>
      </c>
      <c r="DA49" s="608"/>
      <c r="DB49" s="608"/>
      <c r="DC49" s="609"/>
      <c r="DD49" s="610">
        <v>110864513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customSheetViews>
    <customSheetView guid="{446768C9-8DE2-47B1-B343-2AFFE1F96BD6}" scale="55" showGridLines="0" fitToPage="1" hiddenRows="1" hiddenColumns="1">
      <selection activeCell="BB1" sqref="BB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Q5" sqref="BQ5:CG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196281</v>
      </c>
      <c r="R7" s="1134"/>
      <c r="S7" s="1134"/>
      <c r="T7" s="1134"/>
      <c r="U7" s="1134"/>
      <c r="V7" s="1134">
        <v>192903</v>
      </c>
      <c r="W7" s="1134"/>
      <c r="X7" s="1134"/>
      <c r="Y7" s="1134"/>
      <c r="Z7" s="1134"/>
      <c r="AA7" s="1134">
        <f>Q7-V7</f>
        <v>3378</v>
      </c>
      <c r="AB7" s="1134"/>
      <c r="AC7" s="1134"/>
      <c r="AD7" s="1134"/>
      <c r="AE7" s="1135"/>
      <c r="AF7" s="1136">
        <v>1186</v>
      </c>
      <c r="AG7" s="1137"/>
      <c r="AH7" s="1137"/>
      <c r="AI7" s="1137"/>
      <c r="AJ7" s="1138"/>
      <c r="AK7" s="1120">
        <v>3994</v>
      </c>
      <c r="AL7" s="1121"/>
      <c r="AM7" s="1121"/>
      <c r="AN7" s="1121"/>
      <c r="AO7" s="1121"/>
      <c r="AP7" s="1121">
        <v>106778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566</v>
      </c>
      <c r="BT7" s="1125"/>
      <c r="BU7" s="1125"/>
      <c r="BV7" s="1125"/>
      <c r="BW7" s="1125"/>
      <c r="BX7" s="1125"/>
      <c r="BY7" s="1125"/>
      <c r="BZ7" s="1125"/>
      <c r="CA7" s="1125"/>
      <c r="CB7" s="1125"/>
      <c r="CC7" s="1125"/>
      <c r="CD7" s="1125"/>
      <c r="CE7" s="1125"/>
      <c r="CF7" s="1125"/>
      <c r="CG7" s="1126"/>
      <c r="CH7" s="1117">
        <v>-49</v>
      </c>
      <c r="CI7" s="1118"/>
      <c r="CJ7" s="1118"/>
      <c r="CK7" s="1118"/>
      <c r="CL7" s="1119"/>
      <c r="CM7" s="1117">
        <v>944</v>
      </c>
      <c r="CN7" s="1118"/>
      <c r="CO7" s="1118"/>
      <c r="CP7" s="1118"/>
      <c r="CQ7" s="1119"/>
      <c r="CR7" s="1117">
        <v>5</v>
      </c>
      <c r="CS7" s="1118"/>
      <c r="CT7" s="1118"/>
      <c r="CU7" s="1118"/>
      <c r="CV7" s="1119"/>
      <c r="CW7" s="1117">
        <v>86</v>
      </c>
      <c r="CX7" s="1118"/>
      <c r="CY7" s="1118"/>
      <c r="CZ7" s="1118"/>
      <c r="DA7" s="1119"/>
      <c r="DB7" s="1117" t="s">
        <v>576</v>
      </c>
      <c r="DC7" s="1118"/>
      <c r="DD7" s="1118"/>
      <c r="DE7" s="1118"/>
      <c r="DF7" s="1119"/>
      <c r="DG7" s="1117" t="s">
        <v>573</v>
      </c>
      <c r="DH7" s="1118"/>
      <c r="DI7" s="1118"/>
      <c r="DJ7" s="1118"/>
      <c r="DK7" s="1119"/>
      <c r="DL7" s="1117" t="s">
        <v>577</v>
      </c>
      <c r="DM7" s="1118"/>
      <c r="DN7" s="1118"/>
      <c r="DO7" s="1118"/>
      <c r="DP7" s="1119"/>
      <c r="DQ7" s="1117" t="s">
        <v>573</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192</v>
      </c>
      <c r="R8" s="1073"/>
      <c r="S8" s="1073"/>
      <c r="T8" s="1073"/>
      <c r="U8" s="1073"/>
      <c r="V8" s="1073">
        <v>146</v>
      </c>
      <c r="W8" s="1073"/>
      <c r="X8" s="1073"/>
      <c r="Y8" s="1073"/>
      <c r="Z8" s="1073"/>
      <c r="AA8" s="1073">
        <f t="shared" ref="AA8:AA15" si="0">Q8-V8</f>
        <v>46</v>
      </c>
      <c r="AB8" s="1073"/>
      <c r="AC8" s="1073"/>
      <c r="AD8" s="1073"/>
      <c r="AE8" s="1074"/>
      <c r="AF8" s="1048">
        <v>46</v>
      </c>
      <c r="AG8" s="1049"/>
      <c r="AH8" s="1049"/>
      <c r="AI8" s="1049"/>
      <c r="AJ8" s="1050"/>
      <c r="AK8" s="1115">
        <v>33</v>
      </c>
      <c r="AL8" s="1116"/>
      <c r="AM8" s="1116"/>
      <c r="AN8" s="1116"/>
      <c r="AO8" s="1116"/>
      <c r="AP8" s="1116" t="s">
        <v>558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567</v>
      </c>
      <c r="BT8" s="1044"/>
      <c r="BU8" s="1044"/>
      <c r="BV8" s="1044"/>
      <c r="BW8" s="1044"/>
      <c r="BX8" s="1044"/>
      <c r="BY8" s="1044"/>
      <c r="BZ8" s="1044"/>
      <c r="CA8" s="1044"/>
      <c r="CB8" s="1044"/>
      <c r="CC8" s="1044"/>
      <c r="CD8" s="1044"/>
      <c r="CE8" s="1044"/>
      <c r="CF8" s="1044"/>
      <c r="CG8" s="1045"/>
      <c r="CH8" s="1018">
        <v>-4</v>
      </c>
      <c r="CI8" s="1019"/>
      <c r="CJ8" s="1019"/>
      <c r="CK8" s="1019"/>
      <c r="CL8" s="1020"/>
      <c r="CM8" s="1018">
        <v>73</v>
      </c>
      <c r="CN8" s="1019"/>
      <c r="CO8" s="1019"/>
      <c r="CP8" s="1019"/>
      <c r="CQ8" s="1020"/>
      <c r="CR8" s="1018">
        <v>30</v>
      </c>
      <c r="CS8" s="1019"/>
      <c r="CT8" s="1019"/>
      <c r="CU8" s="1019"/>
      <c r="CV8" s="1020"/>
      <c r="CW8" s="1018">
        <v>26</v>
      </c>
      <c r="CX8" s="1019"/>
      <c r="CY8" s="1019"/>
      <c r="CZ8" s="1019"/>
      <c r="DA8" s="1020"/>
      <c r="DB8" s="1018" t="s">
        <v>573</v>
      </c>
      <c r="DC8" s="1019"/>
      <c r="DD8" s="1019"/>
      <c r="DE8" s="1019"/>
      <c r="DF8" s="1020"/>
      <c r="DG8" s="1018" t="s">
        <v>578</v>
      </c>
      <c r="DH8" s="1019"/>
      <c r="DI8" s="1019"/>
      <c r="DJ8" s="1019"/>
      <c r="DK8" s="1020"/>
      <c r="DL8" s="1018" t="s">
        <v>573</v>
      </c>
      <c r="DM8" s="1019"/>
      <c r="DN8" s="1019"/>
      <c r="DO8" s="1019"/>
      <c r="DP8" s="1020"/>
      <c r="DQ8" s="1018" t="s">
        <v>573</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1604</v>
      </c>
      <c r="R9" s="1073"/>
      <c r="S9" s="1073"/>
      <c r="T9" s="1073"/>
      <c r="U9" s="1073"/>
      <c r="V9" s="1073">
        <v>1604</v>
      </c>
      <c r="W9" s="1073"/>
      <c r="X9" s="1073"/>
      <c r="Y9" s="1073"/>
      <c r="Z9" s="1073"/>
      <c r="AA9" s="1073">
        <f t="shared" si="0"/>
        <v>0</v>
      </c>
      <c r="AB9" s="1073"/>
      <c r="AC9" s="1073"/>
      <c r="AD9" s="1073"/>
      <c r="AE9" s="1074"/>
      <c r="AF9" s="1048">
        <v>0</v>
      </c>
      <c r="AG9" s="1049"/>
      <c r="AH9" s="1049"/>
      <c r="AI9" s="1049"/>
      <c r="AJ9" s="1050"/>
      <c r="AK9" s="1115">
        <v>738</v>
      </c>
      <c r="AL9" s="1116"/>
      <c r="AM9" s="1116"/>
      <c r="AN9" s="1116"/>
      <c r="AO9" s="1116"/>
      <c r="AP9" s="1116">
        <v>3977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568</v>
      </c>
      <c r="BT9" s="1044"/>
      <c r="BU9" s="1044"/>
      <c r="BV9" s="1044"/>
      <c r="BW9" s="1044"/>
      <c r="BX9" s="1044"/>
      <c r="BY9" s="1044"/>
      <c r="BZ9" s="1044"/>
      <c r="CA9" s="1044"/>
      <c r="CB9" s="1044"/>
      <c r="CC9" s="1044"/>
      <c r="CD9" s="1044"/>
      <c r="CE9" s="1044"/>
      <c r="CF9" s="1044"/>
      <c r="CG9" s="1045"/>
      <c r="CH9" s="1018">
        <v>0</v>
      </c>
      <c r="CI9" s="1019"/>
      <c r="CJ9" s="1019"/>
      <c r="CK9" s="1019"/>
      <c r="CL9" s="1020"/>
      <c r="CM9" s="1018">
        <v>252</v>
      </c>
      <c r="CN9" s="1019"/>
      <c r="CO9" s="1019"/>
      <c r="CP9" s="1019"/>
      <c r="CQ9" s="1020"/>
      <c r="CR9" s="1018">
        <v>200</v>
      </c>
      <c r="CS9" s="1019"/>
      <c r="CT9" s="1019"/>
      <c r="CU9" s="1019"/>
      <c r="CV9" s="1020"/>
      <c r="CW9" s="1018">
        <v>5</v>
      </c>
      <c r="CX9" s="1019"/>
      <c r="CY9" s="1019"/>
      <c r="CZ9" s="1019"/>
      <c r="DA9" s="1020"/>
      <c r="DB9" s="1018" t="s">
        <v>577</v>
      </c>
      <c r="DC9" s="1019"/>
      <c r="DD9" s="1019"/>
      <c r="DE9" s="1019"/>
      <c r="DF9" s="1020"/>
      <c r="DG9" s="1018" t="s">
        <v>576</v>
      </c>
      <c r="DH9" s="1019"/>
      <c r="DI9" s="1019"/>
      <c r="DJ9" s="1019"/>
      <c r="DK9" s="1020"/>
      <c r="DL9" s="1018" t="s">
        <v>579</v>
      </c>
      <c r="DM9" s="1019"/>
      <c r="DN9" s="1019"/>
      <c r="DO9" s="1019"/>
      <c r="DP9" s="1020"/>
      <c r="DQ9" s="1018" t="s">
        <v>577</v>
      </c>
      <c r="DR9" s="1019"/>
      <c r="DS9" s="1019"/>
      <c r="DT9" s="1019"/>
      <c r="DU9" s="1020"/>
      <c r="DV9" s="1021"/>
      <c r="DW9" s="1022"/>
      <c r="DX9" s="1022"/>
      <c r="DY9" s="1022"/>
      <c r="DZ9" s="1023"/>
      <c r="EA9" s="207"/>
    </row>
    <row r="10" spans="1:131" s="208" customFormat="1" ht="26.25" customHeight="1">
      <c r="A10" s="214">
        <v>4</v>
      </c>
      <c r="B10" s="1066" t="s">
        <v>370</v>
      </c>
      <c r="C10" s="1067"/>
      <c r="D10" s="1067"/>
      <c r="E10" s="1067"/>
      <c r="F10" s="1067"/>
      <c r="G10" s="1067"/>
      <c r="H10" s="1067"/>
      <c r="I10" s="1067"/>
      <c r="J10" s="1067"/>
      <c r="K10" s="1067"/>
      <c r="L10" s="1067"/>
      <c r="M10" s="1067"/>
      <c r="N10" s="1067"/>
      <c r="O10" s="1067"/>
      <c r="P10" s="1068"/>
      <c r="Q10" s="1072">
        <v>199</v>
      </c>
      <c r="R10" s="1073"/>
      <c r="S10" s="1073"/>
      <c r="T10" s="1073"/>
      <c r="U10" s="1073"/>
      <c r="V10" s="1073">
        <v>199</v>
      </c>
      <c r="W10" s="1073"/>
      <c r="X10" s="1073"/>
      <c r="Y10" s="1073"/>
      <c r="Z10" s="1073"/>
      <c r="AA10" s="1073">
        <f t="shared" si="0"/>
        <v>0</v>
      </c>
      <c r="AB10" s="1073"/>
      <c r="AC10" s="1073"/>
      <c r="AD10" s="1073"/>
      <c r="AE10" s="1074"/>
      <c r="AF10" s="1048" t="s">
        <v>371</v>
      </c>
      <c r="AG10" s="1049"/>
      <c r="AH10" s="1049"/>
      <c r="AI10" s="1049"/>
      <c r="AJ10" s="1050"/>
      <c r="AK10" s="1115">
        <v>199</v>
      </c>
      <c r="AL10" s="1116"/>
      <c r="AM10" s="1116"/>
      <c r="AN10" s="1116"/>
      <c r="AO10" s="1116"/>
      <c r="AP10" s="1116">
        <v>385</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569</v>
      </c>
      <c r="BT10" s="1044"/>
      <c r="BU10" s="1044"/>
      <c r="BV10" s="1044"/>
      <c r="BW10" s="1044"/>
      <c r="BX10" s="1044"/>
      <c r="BY10" s="1044"/>
      <c r="BZ10" s="1044"/>
      <c r="CA10" s="1044"/>
      <c r="CB10" s="1044"/>
      <c r="CC10" s="1044"/>
      <c r="CD10" s="1044"/>
      <c r="CE10" s="1044"/>
      <c r="CF10" s="1044"/>
      <c r="CG10" s="1045"/>
      <c r="CH10" s="1018">
        <v>7</v>
      </c>
      <c r="CI10" s="1019"/>
      <c r="CJ10" s="1019"/>
      <c r="CK10" s="1019"/>
      <c r="CL10" s="1020"/>
      <c r="CM10" s="1018">
        <v>169</v>
      </c>
      <c r="CN10" s="1019"/>
      <c r="CO10" s="1019"/>
      <c r="CP10" s="1019"/>
      <c r="CQ10" s="1020"/>
      <c r="CR10" s="1018">
        <v>10</v>
      </c>
      <c r="CS10" s="1019"/>
      <c r="CT10" s="1019"/>
      <c r="CU10" s="1019"/>
      <c r="CV10" s="1020"/>
      <c r="CW10" s="1018">
        <v>302</v>
      </c>
      <c r="CX10" s="1019"/>
      <c r="CY10" s="1019"/>
      <c r="CZ10" s="1019"/>
      <c r="DA10" s="1020"/>
      <c r="DB10" s="1018" t="s">
        <v>573</v>
      </c>
      <c r="DC10" s="1019"/>
      <c r="DD10" s="1019"/>
      <c r="DE10" s="1019"/>
      <c r="DF10" s="1020"/>
      <c r="DG10" s="1018" t="s">
        <v>573</v>
      </c>
      <c r="DH10" s="1019"/>
      <c r="DI10" s="1019"/>
      <c r="DJ10" s="1019"/>
      <c r="DK10" s="1020"/>
      <c r="DL10" s="1018" t="s">
        <v>575</v>
      </c>
      <c r="DM10" s="1019"/>
      <c r="DN10" s="1019"/>
      <c r="DO10" s="1019"/>
      <c r="DP10" s="1020"/>
      <c r="DQ10" s="1018" t="s">
        <v>577</v>
      </c>
      <c r="DR10" s="1019"/>
      <c r="DS10" s="1019"/>
      <c r="DT10" s="1019"/>
      <c r="DU10" s="1020"/>
      <c r="DV10" s="1021"/>
      <c r="DW10" s="1022"/>
      <c r="DX10" s="1022"/>
      <c r="DY10" s="1022"/>
      <c r="DZ10" s="1023"/>
      <c r="EA10" s="207"/>
    </row>
    <row r="11" spans="1:131" s="208" customFormat="1" ht="26.25" customHeight="1">
      <c r="A11" s="214">
        <v>5</v>
      </c>
      <c r="B11" s="1066" t="s">
        <v>372</v>
      </c>
      <c r="C11" s="1067"/>
      <c r="D11" s="1067"/>
      <c r="E11" s="1067"/>
      <c r="F11" s="1067"/>
      <c r="G11" s="1067"/>
      <c r="H11" s="1067"/>
      <c r="I11" s="1067"/>
      <c r="J11" s="1067"/>
      <c r="K11" s="1067"/>
      <c r="L11" s="1067"/>
      <c r="M11" s="1067"/>
      <c r="N11" s="1067"/>
      <c r="O11" s="1067"/>
      <c r="P11" s="1068"/>
      <c r="Q11" s="1072">
        <v>1923</v>
      </c>
      <c r="R11" s="1073"/>
      <c r="S11" s="1073"/>
      <c r="T11" s="1073"/>
      <c r="U11" s="1073"/>
      <c r="V11" s="1073">
        <v>1854</v>
      </c>
      <c r="W11" s="1073"/>
      <c r="X11" s="1073"/>
      <c r="Y11" s="1073"/>
      <c r="Z11" s="1073"/>
      <c r="AA11" s="1073">
        <f t="shared" si="0"/>
        <v>69</v>
      </c>
      <c r="AB11" s="1073"/>
      <c r="AC11" s="1073"/>
      <c r="AD11" s="1073"/>
      <c r="AE11" s="1074"/>
      <c r="AF11" s="1048">
        <v>0</v>
      </c>
      <c r="AG11" s="1049"/>
      <c r="AH11" s="1049"/>
      <c r="AI11" s="1049"/>
      <c r="AJ11" s="1050"/>
      <c r="AK11" s="1115">
        <v>705</v>
      </c>
      <c r="AL11" s="1116"/>
      <c r="AM11" s="1116"/>
      <c r="AN11" s="1116"/>
      <c r="AO11" s="1116"/>
      <c r="AP11" s="1116">
        <v>2304</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570</v>
      </c>
      <c r="BT11" s="1044"/>
      <c r="BU11" s="1044"/>
      <c r="BV11" s="1044"/>
      <c r="BW11" s="1044"/>
      <c r="BX11" s="1044"/>
      <c r="BY11" s="1044"/>
      <c r="BZ11" s="1044"/>
      <c r="CA11" s="1044"/>
      <c r="CB11" s="1044"/>
      <c r="CC11" s="1044"/>
      <c r="CD11" s="1044"/>
      <c r="CE11" s="1044"/>
      <c r="CF11" s="1044"/>
      <c r="CG11" s="1045"/>
      <c r="CH11" s="1018">
        <v>8</v>
      </c>
      <c r="CI11" s="1019"/>
      <c r="CJ11" s="1019"/>
      <c r="CK11" s="1019"/>
      <c r="CL11" s="1020"/>
      <c r="CM11" s="1018">
        <v>208</v>
      </c>
      <c r="CN11" s="1019"/>
      <c r="CO11" s="1019"/>
      <c r="CP11" s="1019"/>
      <c r="CQ11" s="1020"/>
      <c r="CR11" s="1018">
        <v>10</v>
      </c>
      <c r="CS11" s="1019"/>
      <c r="CT11" s="1019"/>
      <c r="CU11" s="1019"/>
      <c r="CV11" s="1020"/>
      <c r="CW11" s="1018" t="s">
        <v>580</v>
      </c>
      <c r="CX11" s="1019"/>
      <c r="CY11" s="1019"/>
      <c r="CZ11" s="1019"/>
      <c r="DA11" s="1020"/>
      <c r="DB11" s="1018">
        <v>564</v>
      </c>
      <c r="DC11" s="1019"/>
      <c r="DD11" s="1019"/>
      <c r="DE11" s="1019"/>
      <c r="DF11" s="1020"/>
      <c r="DG11" s="1018">
        <v>5877</v>
      </c>
      <c r="DH11" s="1019"/>
      <c r="DI11" s="1019"/>
      <c r="DJ11" s="1019"/>
      <c r="DK11" s="1020"/>
      <c r="DL11" s="1018" t="s">
        <v>573</v>
      </c>
      <c r="DM11" s="1019"/>
      <c r="DN11" s="1019"/>
      <c r="DO11" s="1019"/>
      <c r="DP11" s="1020"/>
      <c r="DQ11" s="1018" t="s">
        <v>581</v>
      </c>
      <c r="DR11" s="1019"/>
      <c r="DS11" s="1019"/>
      <c r="DT11" s="1019"/>
      <c r="DU11" s="1020"/>
      <c r="DV11" s="1021"/>
      <c r="DW11" s="1022"/>
      <c r="DX11" s="1022"/>
      <c r="DY11" s="1022"/>
      <c r="DZ11" s="1023"/>
      <c r="EA11" s="207"/>
    </row>
    <row r="12" spans="1:131" s="208" customFormat="1" ht="26.25" customHeight="1">
      <c r="A12" s="214">
        <v>6</v>
      </c>
      <c r="B12" s="1066" t="s">
        <v>373</v>
      </c>
      <c r="C12" s="1067"/>
      <c r="D12" s="1067"/>
      <c r="E12" s="1067"/>
      <c r="F12" s="1067"/>
      <c r="G12" s="1067"/>
      <c r="H12" s="1067"/>
      <c r="I12" s="1067"/>
      <c r="J12" s="1067"/>
      <c r="K12" s="1067"/>
      <c r="L12" s="1067"/>
      <c r="M12" s="1067"/>
      <c r="N12" s="1067"/>
      <c r="O12" s="1067"/>
      <c r="P12" s="1068"/>
      <c r="Q12" s="1072">
        <v>1583</v>
      </c>
      <c r="R12" s="1073"/>
      <c r="S12" s="1073"/>
      <c r="T12" s="1073"/>
      <c r="U12" s="1073"/>
      <c r="V12" s="1073">
        <v>1497</v>
      </c>
      <c r="W12" s="1073"/>
      <c r="X12" s="1073"/>
      <c r="Y12" s="1073"/>
      <c r="Z12" s="1073"/>
      <c r="AA12" s="1073">
        <f t="shared" si="0"/>
        <v>86</v>
      </c>
      <c r="AB12" s="1073"/>
      <c r="AC12" s="1073"/>
      <c r="AD12" s="1073"/>
      <c r="AE12" s="1074"/>
      <c r="AF12" s="1048">
        <v>0</v>
      </c>
      <c r="AG12" s="1049"/>
      <c r="AH12" s="1049"/>
      <c r="AI12" s="1049"/>
      <c r="AJ12" s="1050"/>
      <c r="AK12" s="1115">
        <v>830</v>
      </c>
      <c r="AL12" s="1116"/>
      <c r="AM12" s="1116"/>
      <c r="AN12" s="1116"/>
      <c r="AO12" s="1116"/>
      <c r="AP12" s="1116">
        <v>2255</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571</v>
      </c>
      <c r="BT12" s="1044"/>
      <c r="BU12" s="1044"/>
      <c r="BV12" s="1044"/>
      <c r="BW12" s="1044"/>
      <c r="BX12" s="1044"/>
      <c r="BY12" s="1044"/>
      <c r="BZ12" s="1044"/>
      <c r="CA12" s="1044"/>
      <c r="CB12" s="1044"/>
      <c r="CC12" s="1044"/>
      <c r="CD12" s="1044"/>
      <c r="CE12" s="1044"/>
      <c r="CF12" s="1044"/>
      <c r="CG12" s="1045"/>
      <c r="CH12" s="1018">
        <v>7</v>
      </c>
      <c r="CI12" s="1019"/>
      <c r="CJ12" s="1019"/>
      <c r="CK12" s="1019"/>
      <c r="CL12" s="1020"/>
      <c r="CM12" s="1018">
        <v>588</v>
      </c>
      <c r="CN12" s="1019"/>
      <c r="CO12" s="1019"/>
      <c r="CP12" s="1019"/>
      <c r="CQ12" s="1020"/>
      <c r="CR12" s="1018">
        <v>110</v>
      </c>
      <c r="CS12" s="1019"/>
      <c r="CT12" s="1019"/>
      <c r="CU12" s="1019"/>
      <c r="CV12" s="1020"/>
      <c r="CW12" s="1018">
        <v>50</v>
      </c>
      <c r="CX12" s="1019"/>
      <c r="CY12" s="1019"/>
      <c r="CZ12" s="1019"/>
      <c r="DA12" s="1020"/>
      <c r="DB12" s="1018" t="s">
        <v>577</v>
      </c>
      <c r="DC12" s="1019"/>
      <c r="DD12" s="1019"/>
      <c r="DE12" s="1019"/>
      <c r="DF12" s="1020"/>
      <c r="DG12" s="1018" t="s">
        <v>582</v>
      </c>
      <c r="DH12" s="1019"/>
      <c r="DI12" s="1019"/>
      <c r="DJ12" s="1019"/>
      <c r="DK12" s="1020"/>
      <c r="DL12" s="1018" t="s">
        <v>573</v>
      </c>
      <c r="DM12" s="1019"/>
      <c r="DN12" s="1019"/>
      <c r="DO12" s="1019"/>
      <c r="DP12" s="1020"/>
      <c r="DQ12" s="1018" t="s">
        <v>583</v>
      </c>
      <c r="DR12" s="1019"/>
      <c r="DS12" s="1019"/>
      <c r="DT12" s="1019"/>
      <c r="DU12" s="1020"/>
      <c r="DV12" s="1021"/>
      <c r="DW12" s="1022"/>
      <c r="DX12" s="1022"/>
      <c r="DY12" s="1022"/>
      <c r="DZ12" s="1023"/>
      <c r="EA12" s="207"/>
    </row>
    <row r="13" spans="1:131" s="208" customFormat="1" ht="26.25" customHeight="1">
      <c r="A13" s="214">
        <v>7</v>
      </c>
      <c r="B13" s="1066" t="s">
        <v>374</v>
      </c>
      <c r="C13" s="1067"/>
      <c r="D13" s="1067"/>
      <c r="E13" s="1067"/>
      <c r="F13" s="1067"/>
      <c r="G13" s="1067"/>
      <c r="H13" s="1067"/>
      <c r="I13" s="1067"/>
      <c r="J13" s="1067"/>
      <c r="K13" s="1067"/>
      <c r="L13" s="1067"/>
      <c r="M13" s="1067"/>
      <c r="N13" s="1067"/>
      <c r="O13" s="1067"/>
      <c r="P13" s="1068"/>
      <c r="Q13" s="1072">
        <v>1655</v>
      </c>
      <c r="R13" s="1073"/>
      <c r="S13" s="1073"/>
      <c r="T13" s="1073"/>
      <c r="U13" s="1073"/>
      <c r="V13" s="1073">
        <v>1622</v>
      </c>
      <c r="W13" s="1073"/>
      <c r="X13" s="1073"/>
      <c r="Y13" s="1073"/>
      <c r="Z13" s="1073"/>
      <c r="AA13" s="1073">
        <f t="shared" si="0"/>
        <v>33</v>
      </c>
      <c r="AB13" s="1073"/>
      <c r="AC13" s="1073"/>
      <c r="AD13" s="1073"/>
      <c r="AE13" s="1074"/>
      <c r="AF13" s="1048" t="s">
        <v>371</v>
      </c>
      <c r="AG13" s="1049"/>
      <c r="AH13" s="1049"/>
      <c r="AI13" s="1049"/>
      <c r="AJ13" s="1050"/>
      <c r="AK13" s="1115">
        <v>375</v>
      </c>
      <c r="AL13" s="1116"/>
      <c r="AM13" s="1116"/>
      <c r="AN13" s="1116"/>
      <c r="AO13" s="1116"/>
      <c r="AP13" s="1116">
        <v>1530</v>
      </c>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572</v>
      </c>
      <c r="BT13" s="1044"/>
      <c r="BU13" s="1044"/>
      <c r="BV13" s="1044"/>
      <c r="BW13" s="1044"/>
      <c r="BX13" s="1044"/>
      <c r="BY13" s="1044"/>
      <c r="BZ13" s="1044"/>
      <c r="CA13" s="1044"/>
      <c r="CB13" s="1044"/>
      <c r="CC13" s="1044"/>
      <c r="CD13" s="1044"/>
      <c r="CE13" s="1044"/>
      <c r="CF13" s="1044"/>
      <c r="CG13" s="1045"/>
      <c r="CH13" s="1018">
        <v>-32</v>
      </c>
      <c r="CI13" s="1019"/>
      <c r="CJ13" s="1019"/>
      <c r="CK13" s="1019"/>
      <c r="CL13" s="1020"/>
      <c r="CM13" s="1018">
        <v>107</v>
      </c>
      <c r="CN13" s="1019"/>
      <c r="CO13" s="1019"/>
      <c r="CP13" s="1019"/>
      <c r="CQ13" s="1020"/>
      <c r="CR13" s="1018">
        <v>61</v>
      </c>
      <c r="CS13" s="1019"/>
      <c r="CT13" s="1019"/>
      <c r="CU13" s="1019"/>
      <c r="CV13" s="1020"/>
      <c r="CW13" s="1018" t="s">
        <v>573</v>
      </c>
      <c r="CX13" s="1019"/>
      <c r="CY13" s="1019"/>
      <c r="CZ13" s="1019"/>
      <c r="DA13" s="1020"/>
      <c r="DB13" s="1018" t="s">
        <v>573</v>
      </c>
      <c r="DC13" s="1019"/>
      <c r="DD13" s="1019"/>
      <c r="DE13" s="1019"/>
      <c r="DF13" s="1020"/>
      <c r="DG13" s="1018" t="s">
        <v>584</v>
      </c>
      <c r="DH13" s="1019"/>
      <c r="DI13" s="1019"/>
      <c r="DJ13" s="1019"/>
      <c r="DK13" s="1020"/>
      <c r="DL13" s="1018" t="s">
        <v>573</v>
      </c>
      <c r="DM13" s="1019"/>
      <c r="DN13" s="1019"/>
      <c r="DO13" s="1019"/>
      <c r="DP13" s="1020"/>
      <c r="DQ13" s="1018" t="s">
        <v>573</v>
      </c>
      <c r="DR13" s="1019"/>
      <c r="DS13" s="1019"/>
      <c r="DT13" s="1019"/>
      <c r="DU13" s="1020"/>
      <c r="DV13" s="1021"/>
      <c r="DW13" s="1022"/>
      <c r="DX13" s="1022"/>
      <c r="DY13" s="1022"/>
      <c r="DZ13" s="1023"/>
      <c r="EA13" s="207"/>
    </row>
    <row r="14" spans="1:131" s="208" customFormat="1" ht="26.25" customHeight="1">
      <c r="A14" s="214">
        <v>8</v>
      </c>
      <c r="B14" s="1066" t="s">
        <v>375</v>
      </c>
      <c r="C14" s="1067"/>
      <c r="D14" s="1067"/>
      <c r="E14" s="1067"/>
      <c r="F14" s="1067"/>
      <c r="G14" s="1067"/>
      <c r="H14" s="1067"/>
      <c r="I14" s="1067"/>
      <c r="J14" s="1067"/>
      <c r="K14" s="1067"/>
      <c r="L14" s="1067"/>
      <c r="M14" s="1067"/>
      <c r="N14" s="1067"/>
      <c r="O14" s="1067"/>
      <c r="P14" s="1068"/>
      <c r="Q14" s="1072">
        <v>1379</v>
      </c>
      <c r="R14" s="1073"/>
      <c r="S14" s="1073"/>
      <c r="T14" s="1073"/>
      <c r="U14" s="1073"/>
      <c r="V14" s="1073">
        <v>1325</v>
      </c>
      <c r="W14" s="1073"/>
      <c r="X14" s="1073"/>
      <c r="Y14" s="1073"/>
      <c r="Z14" s="1073"/>
      <c r="AA14" s="1073">
        <f t="shared" si="0"/>
        <v>54</v>
      </c>
      <c r="AB14" s="1073"/>
      <c r="AC14" s="1073"/>
      <c r="AD14" s="1073"/>
      <c r="AE14" s="1074"/>
      <c r="AF14" s="1048" t="s">
        <v>371</v>
      </c>
      <c r="AG14" s="1049"/>
      <c r="AH14" s="1049"/>
      <c r="AI14" s="1049"/>
      <c r="AJ14" s="1050"/>
      <c r="AK14" s="1115">
        <v>615</v>
      </c>
      <c r="AL14" s="1116"/>
      <c r="AM14" s="1116"/>
      <c r="AN14" s="1116"/>
      <c r="AO14" s="1116"/>
      <c r="AP14" s="1116">
        <v>2555</v>
      </c>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t="s">
        <v>376</v>
      </c>
      <c r="C15" s="1067"/>
      <c r="D15" s="1067"/>
      <c r="E15" s="1067"/>
      <c r="F15" s="1067"/>
      <c r="G15" s="1067"/>
      <c r="H15" s="1067"/>
      <c r="I15" s="1067"/>
      <c r="J15" s="1067"/>
      <c r="K15" s="1067"/>
      <c r="L15" s="1067"/>
      <c r="M15" s="1067"/>
      <c r="N15" s="1067"/>
      <c r="O15" s="1067"/>
      <c r="P15" s="1068"/>
      <c r="Q15" s="1072">
        <v>216</v>
      </c>
      <c r="R15" s="1073"/>
      <c r="S15" s="1073"/>
      <c r="T15" s="1073"/>
      <c r="U15" s="1073"/>
      <c r="V15" s="1073">
        <v>207</v>
      </c>
      <c r="W15" s="1073"/>
      <c r="X15" s="1073"/>
      <c r="Y15" s="1073"/>
      <c r="Z15" s="1073"/>
      <c r="AA15" s="1073">
        <f t="shared" si="0"/>
        <v>9</v>
      </c>
      <c r="AB15" s="1073"/>
      <c r="AC15" s="1073"/>
      <c r="AD15" s="1073"/>
      <c r="AE15" s="1074"/>
      <c r="AF15" s="1048">
        <v>9</v>
      </c>
      <c r="AG15" s="1049"/>
      <c r="AH15" s="1049"/>
      <c r="AI15" s="1049"/>
      <c r="AJ15" s="1050"/>
      <c r="AK15" s="1115" t="s">
        <v>560</v>
      </c>
      <c r="AL15" s="1116"/>
      <c r="AM15" s="1116"/>
      <c r="AN15" s="1116"/>
      <c r="AO15" s="1116"/>
      <c r="AP15" s="1116" t="s">
        <v>557</v>
      </c>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378</v>
      </c>
      <c r="B23" s="973" t="s">
        <v>379</v>
      </c>
      <c r="C23" s="974"/>
      <c r="D23" s="974"/>
      <c r="E23" s="974"/>
      <c r="F23" s="974"/>
      <c r="G23" s="974"/>
      <c r="H23" s="974"/>
      <c r="I23" s="974"/>
      <c r="J23" s="974"/>
      <c r="K23" s="974"/>
      <c r="L23" s="974"/>
      <c r="M23" s="974"/>
      <c r="N23" s="974"/>
      <c r="O23" s="974"/>
      <c r="P23" s="975"/>
      <c r="Q23" s="1097">
        <v>201536</v>
      </c>
      <c r="R23" s="1098"/>
      <c r="S23" s="1098"/>
      <c r="T23" s="1098"/>
      <c r="U23" s="1098"/>
      <c r="V23" s="1098">
        <v>197861</v>
      </c>
      <c r="W23" s="1098"/>
      <c r="X23" s="1098"/>
      <c r="Y23" s="1098"/>
      <c r="Z23" s="1098"/>
      <c r="AA23" s="1098">
        <f t="shared" ref="AA23" si="1">Q23-V23</f>
        <v>3675</v>
      </c>
      <c r="AB23" s="1098"/>
      <c r="AC23" s="1098"/>
      <c r="AD23" s="1098"/>
      <c r="AE23" s="1099"/>
      <c r="AF23" s="1100">
        <v>1241</v>
      </c>
      <c r="AG23" s="1098"/>
      <c r="AH23" s="1098"/>
      <c r="AI23" s="1098"/>
      <c r="AJ23" s="1101"/>
      <c r="AK23" s="1102"/>
      <c r="AL23" s="1103"/>
      <c r="AM23" s="1103"/>
      <c r="AN23" s="1103"/>
      <c r="AO23" s="1103"/>
      <c r="AP23" s="1098">
        <v>119784</v>
      </c>
      <c r="AQ23" s="1098"/>
      <c r="AR23" s="1098"/>
      <c r="AS23" s="1098"/>
      <c r="AT23" s="1098"/>
      <c r="AU23" s="1104"/>
      <c r="AV23" s="1104"/>
      <c r="AW23" s="1104"/>
      <c r="AX23" s="1104"/>
      <c r="AY23" s="1105"/>
      <c r="AZ23" s="1094" t="s">
        <v>380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381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382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383</v>
      </c>
      <c r="R26" s="1031"/>
      <c r="S26" s="1031"/>
      <c r="T26" s="1031"/>
      <c r="U26" s="1032"/>
      <c r="V26" s="1030" t="s">
        <v>384</v>
      </c>
      <c r="W26" s="1031"/>
      <c r="X26" s="1031"/>
      <c r="Y26" s="1031"/>
      <c r="Z26" s="1032"/>
      <c r="AA26" s="1030" t="s">
        <v>385</v>
      </c>
      <c r="AB26" s="1031"/>
      <c r="AC26" s="1031"/>
      <c r="AD26" s="1031"/>
      <c r="AE26" s="1031"/>
      <c r="AF26" s="1088" t="s">
        <v>386</v>
      </c>
      <c r="AG26" s="1037"/>
      <c r="AH26" s="1037"/>
      <c r="AI26" s="1037"/>
      <c r="AJ26" s="1089"/>
      <c r="AK26" s="1031" t="s">
        <v>387</v>
      </c>
      <c r="AL26" s="1031"/>
      <c r="AM26" s="1031"/>
      <c r="AN26" s="1031"/>
      <c r="AO26" s="1032"/>
      <c r="AP26" s="1030" t="s">
        <v>388</v>
      </c>
      <c r="AQ26" s="1031"/>
      <c r="AR26" s="1031"/>
      <c r="AS26" s="1031"/>
      <c r="AT26" s="1032"/>
      <c r="AU26" s="1030" t="s">
        <v>389</v>
      </c>
      <c r="AV26" s="1031"/>
      <c r="AW26" s="1031"/>
      <c r="AX26" s="1031"/>
      <c r="AY26" s="1032"/>
      <c r="AZ26" s="1030" t="s">
        <v>390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391</v>
      </c>
      <c r="C28" s="1080"/>
      <c r="D28" s="1080"/>
      <c r="E28" s="1080"/>
      <c r="F28" s="1080"/>
      <c r="G28" s="1080"/>
      <c r="H28" s="1080"/>
      <c r="I28" s="1080"/>
      <c r="J28" s="1080"/>
      <c r="K28" s="1080"/>
      <c r="L28" s="1080"/>
      <c r="M28" s="1080"/>
      <c r="N28" s="1080"/>
      <c r="O28" s="1080"/>
      <c r="P28" s="1081"/>
      <c r="Q28" s="1082">
        <v>58390</v>
      </c>
      <c r="R28" s="1083"/>
      <c r="S28" s="1083"/>
      <c r="T28" s="1083"/>
      <c r="U28" s="1083"/>
      <c r="V28" s="1083">
        <v>58377</v>
      </c>
      <c r="W28" s="1083"/>
      <c r="X28" s="1083"/>
      <c r="Y28" s="1083"/>
      <c r="Z28" s="1083"/>
      <c r="AA28" s="1083">
        <f t="shared" ref="AA28:AA35" si="2">Q28-V28</f>
        <v>13</v>
      </c>
      <c r="AB28" s="1083"/>
      <c r="AC28" s="1083"/>
      <c r="AD28" s="1083"/>
      <c r="AE28" s="1084"/>
      <c r="AF28" s="1085">
        <v>13</v>
      </c>
      <c r="AG28" s="1083"/>
      <c r="AH28" s="1083"/>
      <c r="AI28" s="1083"/>
      <c r="AJ28" s="1086"/>
      <c r="AK28" s="1087">
        <v>4515</v>
      </c>
      <c r="AL28" s="1075"/>
      <c r="AM28" s="1075"/>
      <c r="AN28" s="1075"/>
      <c r="AO28" s="1075"/>
      <c r="AP28" s="1075" t="s">
        <v>558</v>
      </c>
      <c r="AQ28" s="1075"/>
      <c r="AR28" s="1075"/>
      <c r="AS28" s="1075"/>
      <c r="AT28" s="1075"/>
      <c r="AU28" s="1075" t="s">
        <v>499</v>
      </c>
      <c r="AV28" s="1075"/>
      <c r="AW28" s="1075"/>
      <c r="AX28" s="1075"/>
      <c r="AY28" s="1075"/>
      <c r="AZ28" s="1076" t="s">
        <v>499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392</v>
      </c>
      <c r="C29" s="1067"/>
      <c r="D29" s="1067"/>
      <c r="E29" s="1067"/>
      <c r="F29" s="1067"/>
      <c r="G29" s="1067"/>
      <c r="H29" s="1067"/>
      <c r="I29" s="1067"/>
      <c r="J29" s="1067"/>
      <c r="K29" s="1067"/>
      <c r="L29" s="1067"/>
      <c r="M29" s="1067"/>
      <c r="N29" s="1067"/>
      <c r="O29" s="1067"/>
      <c r="P29" s="1068"/>
      <c r="Q29" s="1072">
        <v>29064</v>
      </c>
      <c r="R29" s="1073"/>
      <c r="S29" s="1073"/>
      <c r="T29" s="1073"/>
      <c r="U29" s="1073"/>
      <c r="V29" s="1073">
        <v>28607</v>
      </c>
      <c r="W29" s="1073"/>
      <c r="X29" s="1073"/>
      <c r="Y29" s="1073"/>
      <c r="Z29" s="1073"/>
      <c r="AA29" s="1073">
        <f t="shared" si="2"/>
        <v>457</v>
      </c>
      <c r="AB29" s="1073"/>
      <c r="AC29" s="1073"/>
      <c r="AD29" s="1073"/>
      <c r="AE29" s="1074"/>
      <c r="AF29" s="1048">
        <v>457</v>
      </c>
      <c r="AG29" s="1049"/>
      <c r="AH29" s="1049"/>
      <c r="AI29" s="1049"/>
      <c r="AJ29" s="1050"/>
      <c r="AK29" s="1009">
        <v>4209</v>
      </c>
      <c r="AL29" s="1000"/>
      <c r="AM29" s="1000"/>
      <c r="AN29" s="1000"/>
      <c r="AO29" s="1000"/>
      <c r="AP29" s="1000" t="s">
        <v>499</v>
      </c>
      <c r="AQ29" s="1000"/>
      <c r="AR29" s="1000"/>
      <c r="AS29" s="1000"/>
      <c r="AT29" s="1000"/>
      <c r="AU29" s="1000" t="s">
        <v>499</v>
      </c>
      <c r="AV29" s="1000"/>
      <c r="AW29" s="1000"/>
      <c r="AX29" s="1000"/>
      <c r="AY29" s="1000"/>
      <c r="AZ29" s="1071" t="s">
        <v>499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393</v>
      </c>
      <c r="C30" s="1067"/>
      <c r="D30" s="1067"/>
      <c r="E30" s="1067"/>
      <c r="F30" s="1067"/>
      <c r="G30" s="1067"/>
      <c r="H30" s="1067"/>
      <c r="I30" s="1067"/>
      <c r="J30" s="1067"/>
      <c r="K30" s="1067"/>
      <c r="L30" s="1067"/>
      <c r="M30" s="1067"/>
      <c r="N30" s="1067"/>
      <c r="O30" s="1067"/>
      <c r="P30" s="1068"/>
      <c r="Q30" s="1072">
        <v>4865</v>
      </c>
      <c r="R30" s="1073"/>
      <c r="S30" s="1073"/>
      <c r="T30" s="1073"/>
      <c r="U30" s="1073"/>
      <c r="V30" s="1073">
        <v>4859</v>
      </c>
      <c r="W30" s="1073"/>
      <c r="X30" s="1073"/>
      <c r="Y30" s="1073"/>
      <c r="Z30" s="1073"/>
      <c r="AA30" s="1073">
        <f t="shared" si="2"/>
        <v>6</v>
      </c>
      <c r="AB30" s="1073"/>
      <c r="AC30" s="1073"/>
      <c r="AD30" s="1073"/>
      <c r="AE30" s="1074"/>
      <c r="AF30" s="1048">
        <v>6</v>
      </c>
      <c r="AG30" s="1049"/>
      <c r="AH30" s="1049"/>
      <c r="AI30" s="1049"/>
      <c r="AJ30" s="1050"/>
      <c r="AK30" s="1009">
        <v>889</v>
      </c>
      <c r="AL30" s="1000"/>
      <c r="AM30" s="1000"/>
      <c r="AN30" s="1000"/>
      <c r="AO30" s="1000"/>
      <c r="AP30" s="1000" t="s">
        <v>499</v>
      </c>
      <c r="AQ30" s="1000"/>
      <c r="AR30" s="1000"/>
      <c r="AS30" s="1000"/>
      <c r="AT30" s="1000"/>
      <c r="AU30" s="1000" t="s">
        <v>499</v>
      </c>
      <c r="AV30" s="1000"/>
      <c r="AW30" s="1000"/>
      <c r="AX30" s="1000"/>
      <c r="AY30" s="1000"/>
      <c r="AZ30" s="1071" t="s">
        <v>499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394</v>
      </c>
      <c r="C31" s="1067"/>
      <c r="D31" s="1067"/>
      <c r="E31" s="1067"/>
      <c r="F31" s="1067"/>
      <c r="G31" s="1067"/>
      <c r="H31" s="1067"/>
      <c r="I31" s="1067"/>
      <c r="J31" s="1067"/>
      <c r="K31" s="1067"/>
      <c r="L31" s="1067"/>
      <c r="M31" s="1067"/>
      <c r="N31" s="1067"/>
      <c r="O31" s="1067"/>
      <c r="P31" s="1068"/>
      <c r="Q31" s="1072">
        <v>13693</v>
      </c>
      <c r="R31" s="1073"/>
      <c r="S31" s="1073"/>
      <c r="T31" s="1073"/>
      <c r="U31" s="1073"/>
      <c r="V31" s="1073">
        <v>13545</v>
      </c>
      <c r="W31" s="1073"/>
      <c r="X31" s="1073"/>
      <c r="Y31" s="1073"/>
      <c r="Z31" s="1073"/>
      <c r="AA31" s="1073">
        <f t="shared" si="2"/>
        <v>148</v>
      </c>
      <c r="AB31" s="1073"/>
      <c r="AC31" s="1073"/>
      <c r="AD31" s="1073"/>
      <c r="AE31" s="1074"/>
      <c r="AF31" s="1048">
        <v>148</v>
      </c>
      <c r="AG31" s="1049"/>
      <c r="AH31" s="1049"/>
      <c r="AI31" s="1049"/>
      <c r="AJ31" s="1050"/>
      <c r="AK31" s="1009">
        <v>139</v>
      </c>
      <c r="AL31" s="1000"/>
      <c r="AM31" s="1000"/>
      <c r="AN31" s="1000"/>
      <c r="AO31" s="1000"/>
      <c r="AP31" s="1000" t="s">
        <v>499</v>
      </c>
      <c r="AQ31" s="1000"/>
      <c r="AR31" s="1000"/>
      <c r="AS31" s="1000"/>
      <c r="AT31" s="1000"/>
      <c r="AU31" s="1000" t="s">
        <v>499</v>
      </c>
      <c r="AV31" s="1000"/>
      <c r="AW31" s="1000"/>
      <c r="AX31" s="1000"/>
      <c r="AY31" s="1000"/>
      <c r="AZ31" s="1071" t="s">
        <v>499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395</v>
      </c>
      <c r="C32" s="1067"/>
      <c r="D32" s="1067"/>
      <c r="E32" s="1067"/>
      <c r="F32" s="1067"/>
      <c r="G32" s="1067"/>
      <c r="H32" s="1067"/>
      <c r="I32" s="1067"/>
      <c r="J32" s="1067"/>
      <c r="K32" s="1067"/>
      <c r="L32" s="1067"/>
      <c r="M32" s="1067"/>
      <c r="N32" s="1067"/>
      <c r="O32" s="1067"/>
      <c r="P32" s="1068"/>
      <c r="Q32" s="1072">
        <v>146</v>
      </c>
      <c r="R32" s="1073"/>
      <c r="S32" s="1073"/>
      <c r="T32" s="1073"/>
      <c r="U32" s="1073"/>
      <c r="V32" s="1073">
        <v>144</v>
      </c>
      <c r="W32" s="1073"/>
      <c r="X32" s="1073"/>
      <c r="Y32" s="1073"/>
      <c r="Z32" s="1073"/>
      <c r="AA32" s="1073">
        <f t="shared" si="2"/>
        <v>2</v>
      </c>
      <c r="AB32" s="1073"/>
      <c r="AC32" s="1073"/>
      <c r="AD32" s="1073"/>
      <c r="AE32" s="1074"/>
      <c r="AF32" s="1048">
        <v>2</v>
      </c>
      <c r="AG32" s="1049"/>
      <c r="AH32" s="1049"/>
      <c r="AI32" s="1049"/>
      <c r="AJ32" s="1050"/>
      <c r="AK32" s="1009" t="s">
        <v>559</v>
      </c>
      <c r="AL32" s="1000"/>
      <c r="AM32" s="1000"/>
      <c r="AN32" s="1000"/>
      <c r="AO32" s="1000"/>
      <c r="AP32" s="1000" t="s">
        <v>499</v>
      </c>
      <c r="AQ32" s="1000"/>
      <c r="AR32" s="1000"/>
      <c r="AS32" s="1000"/>
      <c r="AT32" s="1000"/>
      <c r="AU32" s="1000" t="s">
        <v>499</v>
      </c>
      <c r="AV32" s="1000"/>
      <c r="AW32" s="1000"/>
      <c r="AX32" s="1000"/>
      <c r="AY32" s="1000"/>
      <c r="AZ32" s="1071" t="s">
        <v>499</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396</v>
      </c>
      <c r="C33" s="1067"/>
      <c r="D33" s="1067"/>
      <c r="E33" s="1067"/>
      <c r="F33" s="1067"/>
      <c r="G33" s="1067"/>
      <c r="H33" s="1067"/>
      <c r="I33" s="1067"/>
      <c r="J33" s="1067"/>
      <c r="K33" s="1067"/>
      <c r="L33" s="1067"/>
      <c r="M33" s="1067"/>
      <c r="N33" s="1067"/>
      <c r="O33" s="1067"/>
      <c r="P33" s="1068"/>
      <c r="Q33" s="1072">
        <v>10792</v>
      </c>
      <c r="R33" s="1073"/>
      <c r="S33" s="1073"/>
      <c r="T33" s="1073"/>
      <c r="U33" s="1073"/>
      <c r="V33" s="1073">
        <v>8790</v>
      </c>
      <c r="W33" s="1073"/>
      <c r="X33" s="1073"/>
      <c r="Y33" s="1073"/>
      <c r="Z33" s="1073"/>
      <c r="AA33" s="1073">
        <f t="shared" si="2"/>
        <v>2002</v>
      </c>
      <c r="AB33" s="1073"/>
      <c r="AC33" s="1073"/>
      <c r="AD33" s="1073"/>
      <c r="AE33" s="1074"/>
      <c r="AF33" s="1048">
        <v>9835</v>
      </c>
      <c r="AG33" s="1049"/>
      <c r="AH33" s="1049"/>
      <c r="AI33" s="1049"/>
      <c r="AJ33" s="1050"/>
      <c r="AK33" s="1009">
        <v>102</v>
      </c>
      <c r="AL33" s="1000"/>
      <c r="AM33" s="1000"/>
      <c r="AN33" s="1000"/>
      <c r="AO33" s="1000"/>
      <c r="AP33" s="1000">
        <v>32576</v>
      </c>
      <c r="AQ33" s="1000"/>
      <c r="AR33" s="1000"/>
      <c r="AS33" s="1000"/>
      <c r="AT33" s="1000"/>
      <c r="AU33" s="1000">
        <v>261</v>
      </c>
      <c r="AV33" s="1000"/>
      <c r="AW33" s="1000"/>
      <c r="AX33" s="1000"/>
      <c r="AY33" s="1000"/>
      <c r="AZ33" s="1071" t="s">
        <v>499</v>
      </c>
      <c r="BA33" s="1071"/>
      <c r="BB33" s="1071"/>
      <c r="BC33" s="1071"/>
      <c r="BD33" s="1071"/>
      <c r="BE33" s="1061" t="s">
        <v>397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398</v>
      </c>
      <c r="C34" s="1067"/>
      <c r="D34" s="1067"/>
      <c r="E34" s="1067"/>
      <c r="F34" s="1067"/>
      <c r="G34" s="1067"/>
      <c r="H34" s="1067"/>
      <c r="I34" s="1067"/>
      <c r="J34" s="1067"/>
      <c r="K34" s="1067"/>
      <c r="L34" s="1067"/>
      <c r="M34" s="1067"/>
      <c r="N34" s="1067"/>
      <c r="O34" s="1067"/>
      <c r="P34" s="1068"/>
      <c r="Q34" s="1072">
        <v>13464</v>
      </c>
      <c r="R34" s="1073"/>
      <c r="S34" s="1073"/>
      <c r="T34" s="1073"/>
      <c r="U34" s="1073"/>
      <c r="V34" s="1073">
        <v>12283</v>
      </c>
      <c r="W34" s="1073"/>
      <c r="X34" s="1073"/>
      <c r="Y34" s="1073"/>
      <c r="Z34" s="1073"/>
      <c r="AA34" s="1073">
        <f t="shared" si="2"/>
        <v>1181</v>
      </c>
      <c r="AB34" s="1073"/>
      <c r="AC34" s="1073"/>
      <c r="AD34" s="1073"/>
      <c r="AE34" s="1074"/>
      <c r="AF34" s="1048">
        <v>4156</v>
      </c>
      <c r="AG34" s="1049"/>
      <c r="AH34" s="1049"/>
      <c r="AI34" s="1049"/>
      <c r="AJ34" s="1050"/>
      <c r="AK34" s="1009">
        <v>4910</v>
      </c>
      <c r="AL34" s="1000"/>
      <c r="AM34" s="1000"/>
      <c r="AN34" s="1000"/>
      <c r="AO34" s="1000"/>
      <c r="AP34" s="1000">
        <v>61803</v>
      </c>
      <c r="AQ34" s="1000"/>
      <c r="AR34" s="1000"/>
      <c r="AS34" s="1000"/>
      <c r="AT34" s="1000"/>
      <c r="AU34" s="1000">
        <v>30840</v>
      </c>
      <c r="AV34" s="1000"/>
      <c r="AW34" s="1000"/>
      <c r="AX34" s="1000"/>
      <c r="AY34" s="1000"/>
      <c r="AZ34" s="1071" t="s">
        <v>499</v>
      </c>
      <c r="BA34" s="1071"/>
      <c r="BB34" s="1071"/>
      <c r="BC34" s="1071"/>
      <c r="BD34" s="1071"/>
      <c r="BE34" s="1061" t="s">
        <v>397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399</v>
      </c>
      <c r="C35" s="1067"/>
      <c r="D35" s="1067"/>
      <c r="E35" s="1067"/>
      <c r="F35" s="1067"/>
      <c r="G35" s="1067"/>
      <c r="H35" s="1067"/>
      <c r="I35" s="1067"/>
      <c r="J35" s="1067"/>
      <c r="K35" s="1067"/>
      <c r="L35" s="1067"/>
      <c r="M35" s="1067"/>
      <c r="N35" s="1067"/>
      <c r="O35" s="1067"/>
      <c r="P35" s="1068"/>
      <c r="Q35" s="1072">
        <v>681</v>
      </c>
      <c r="R35" s="1073"/>
      <c r="S35" s="1073"/>
      <c r="T35" s="1073"/>
      <c r="U35" s="1073"/>
      <c r="V35" s="1073">
        <v>679</v>
      </c>
      <c r="W35" s="1073"/>
      <c r="X35" s="1073"/>
      <c r="Y35" s="1073"/>
      <c r="Z35" s="1073"/>
      <c r="AA35" s="1073">
        <f t="shared" si="2"/>
        <v>2</v>
      </c>
      <c r="AB35" s="1073"/>
      <c r="AC35" s="1073"/>
      <c r="AD35" s="1073"/>
      <c r="AE35" s="1074"/>
      <c r="AF35" s="1048">
        <v>1408</v>
      </c>
      <c r="AG35" s="1049"/>
      <c r="AH35" s="1049"/>
      <c r="AI35" s="1049"/>
      <c r="AJ35" s="1050"/>
      <c r="AK35" s="1009">
        <v>206</v>
      </c>
      <c r="AL35" s="1000"/>
      <c r="AM35" s="1000"/>
      <c r="AN35" s="1000"/>
      <c r="AO35" s="1000"/>
      <c r="AP35" s="1000">
        <v>369</v>
      </c>
      <c r="AQ35" s="1000"/>
      <c r="AR35" s="1000"/>
      <c r="AS35" s="1000"/>
      <c r="AT35" s="1000"/>
      <c r="AU35" s="1000">
        <v>208</v>
      </c>
      <c r="AV35" s="1000"/>
      <c r="AW35" s="1000"/>
      <c r="AX35" s="1000"/>
      <c r="AY35" s="1000"/>
      <c r="AZ35" s="1071" t="s">
        <v>499</v>
      </c>
      <c r="BA35" s="1071"/>
      <c r="BB35" s="1071"/>
      <c r="BC35" s="1071"/>
      <c r="BD35" s="1071"/>
      <c r="BE35" s="1061" t="s">
        <v>397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378</v>
      </c>
      <c r="B63" s="973" t="s">
        <v>401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f>SUM(AF28:AJ62)</f>
        <v>16025</v>
      </c>
      <c r="AG63" s="988"/>
      <c r="AH63" s="988"/>
      <c r="AI63" s="988"/>
      <c r="AJ63" s="1059"/>
      <c r="AK63" s="1060"/>
      <c r="AL63" s="992"/>
      <c r="AM63" s="992"/>
      <c r="AN63" s="992"/>
      <c r="AO63" s="992"/>
      <c r="AP63" s="988">
        <f t="shared" ref="AP63" si="3">SUM(AP28:AT62)</f>
        <v>94748</v>
      </c>
      <c r="AQ63" s="988"/>
      <c r="AR63" s="988"/>
      <c r="AS63" s="988"/>
      <c r="AT63" s="988"/>
      <c r="AU63" s="988">
        <f t="shared" ref="AU63" si="4">SUM(AU28:AY62)</f>
        <v>31309</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403</v>
      </c>
      <c r="B66" s="1025"/>
      <c r="C66" s="1025"/>
      <c r="D66" s="1025"/>
      <c r="E66" s="1025"/>
      <c r="F66" s="1025"/>
      <c r="G66" s="1025"/>
      <c r="H66" s="1025"/>
      <c r="I66" s="1025"/>
      <c r="J66" s="1025"/>
      <c r="K66" s="1025"/>
      <c r="L66" s="1025"/>
      <c r="M66" s="1025"/>
      <c r="N66" s="1025"/>
      <c r="O66" s="1025"/>
      <c r="P66" s="1026"/>
      <c r="Q66" s="1030" t="s">
        <v>404</v>
      </c>
      <c r="R66" s="1031"/>
      <c r="S66" s="1031"/>
      <c r="T66" s="1031"/>
      <c r="U66" s="1032"/>
      <c r="V66" s="1030" t="s">
        <v>405</v>
      </c>
      <c r="W66" s="1031"/>
      <c r="X66" s="1031"/>
      <c r="Y66" s="1031"/>
      <c r="Z66" s="1032"/>
      <c r="AA66" s="1030" t="s">
        <v>406</v>
      </c>
      <c r="AB66" s="1031"/>
      <c r="AC66" s="1031"/>
      <c r="AD66" s="1031"/>
      <c r="AE66" s="1032"/>
      <c r="AF66" s="1036" t="s">
        <v>407</v>
      </c>
      <c r="AG66" s="1037"/>
      <c r="AH66" s="1037"/>
      <c r="AI66" s="1037"/>
      <c r="AJ66" s="1038"/>
      <c r="AK66" s="1030" t="s">
        <v>408</v>
      </c>
      <c r="AL66" s="1025"/>
      <c r="AM66" s="1025"/>
      <c r="AN66" s="1025"/>
      <c r="AO66" s="1026"/>
      <c r="AP66" s="1030" t="s">
        <v>409</v>
      </c>
      <c r="AQ66" s="1031"/>
      <c r="AR66" s="1031"/>
      <c r="AS66" s="1031"/>
      <c r="AT66" s="1032"/>
      <c r="AU66" s="1030" t="s">
        <v>410</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561</v>
      </c>
      <c r="C68" s="1015"/>
      <c r="D68" s="1015"/>
      <c r="E68" s="1015"/>
      <c r="F68" s="1015"/>
      <c r="G68" s="1015"/>
      <c r="H68" s="1015"/>
      <c r="I68" s="1015"/>
      <c r="J68" s="1015"/>
      <c r="K68" s="1015"/>
      <c r="L68" s="1015"/>
      <c r="M68" s="1015"/>
      <c r="N68" s="1015"/>
      <c r="O68" s="1015"/>
      <c r="P68" s="1016"/>
      <c r="Q68" s="1017">
        <v>123</v>
      </c>
      <c r="R68" s="1011"/>
      <c r="S68" s="1011"/>
      <c r="T68" s="1011"/>
      <c r="U68" s="1011"/>
      <c r="V68" s="1011">
        <v>110</v>
      </c>
      <c r="W68" s="1011"/>
      <c r="X68" s="1011"/>
      <c r="Y68" s="1011"/>
      <c r="Z68" s="1011"/>
      <c r="AA68" s="1011">
        <f t="shared" ref="AA68:AA72" si="5">Q68-V68</f>
        <v>13</v>
      </c>
      <c r="AB68" s="1011"/>
      <c r="AC68" s="1011"/>
      <c r="AD68" s="1011"/>
      <c r="AE68" s="1011"/>
      <c r="AF68" s="1011">
        <v>13</v>
      </c>
      <c r="AG68" s="1011"/>
      <c r="AH68" s="1011"/>
      <c r="AI68" s="1011"/>
      <c r="AJ68" s="1011"/>
      <c r="AK68" s="1011">
        <v>0</v>
      </c>
      <c r="AL68" s="1011"/>
      <c r="AM68" s="1011"/>
      <c r="AN68" s="1011"/>
      <c r="AO68" s="1011"/>
      <c r="AP68" s="1011" t="s">
        <v>573</v>
      </c>
      <c r="AQ68" s="1011"/>
      <c r="AR68" s="1011"/>
      <c r="AS68" s="1011"/>
      <c r="AT68" s="1011"/>
      <c r="AU68" s="1011" t="s">
        <v>573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562</v>
      </c>
      <c r="C69" s="1004"/>
      <c r="D69" s="1004"/>
      <c r="E69" s="1004"/>
      <c r="F69" s="1004"/>
      <c r="G69" s="1004"/>
      <c r="H69" s="1004"/>
      <c r="I69" s="1004"/>
      <c r="J69" s="1004"/>
      <c r="K69" s="1004"/>
      <c r="L69" s="1004"/>
      <c r="M69" s="1004"/>
      <c r="N69" s="1004"/>
      <c r="O69" s="1004"/>
      <c r="P69" s="1005"/>
      <c r="Q69" s="1006">
        <v>203159</v>
      </c>
      <c r="R69" s="1000"/>
      <c r="S69" s="1000"/>
      <c r="T69" s="1000"/>
      <c r="U69" s="1000"/>
      <c r="V69" s="1000">
        <v>194040</v>
      </c>
      <c r="W69" s="1000"/>
      <c r="X69" s="1000"/>
      <c r="Y69" s="1000"/>
      <c r="Z69" s="1000"/>
      <c r="AA69" s="1000">
        <f t="shared" si="5"/>
        <v>9119</v>
      </c>
      <c r="AB69" s="1000"/>
      <c r="AC69" s="1000"/>
      <c r="AD69" s="1000"/>
      <c r="AE69" s="1000"/>
      <c r="AF69" s="1000">
        <v>9119</v>
      </c>
      <c r="AG69" s="1000"/>
      <c r="AH69" s="1000"/>
      <c r="AI69" s="1000"/>
      <c r="AJ69" s="1000"/>
      <c r="AK69" s="1000" t="s">
        <v>573</v>
      </c>
      <c r="AL69" s="1000"/>
      <c r="AM69" s="1000"/>
      <c r="AN69" s="1000"/>
      <c r="AO69" s="1000"/>
      <c r="AP69" s="1000" t="s">
        <v>499</v>
      </c>
      <c r="AQ69" s="1000"/>
      <c r="AR69" s="1000"/>
      <c r="AS69" s="1000"/>
      <c r="AT69" s="1000"/>
      <c r="AU69" s="1000" t="s">
        <v>499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563</v>
      </c>
      <c r="C70" s="1004"/>
      <c r="D70" s="1004"/>
      <c r="E70" s="1004"/>
      <c r="F70" s="1004"/>
      <c r="G70" s="1004"/>
      <c r="H70" s="1004"/>
      <c r="I70" s="1004"/>
      <c r="J70" s="1004"/>
      <c r="K70" s="1004"/>
      <c r="L70" s="1004"/>
      <c r="M70" s="1004"/>
      <c r="N70" s="1004"/>
      <c r="O70" s="1004"/>
      <c r="P70" s="1005"/>
      <c r="Q70" s="1006">
        <v>11174</v>
      </c>
      <c r="R70" s="1000"/>
      <c r="S70" s="1000"/>
      <c r="T70" s="1000"/>
      <c r="U70" s="1000"/>
      <c r="V70" s="1000">
        <v>11146</v>
      </c>
      <c r="W70" s="1000"/>
      <c r="X70" s="1000"/>
      <c r="Y70" s="1000"/>
      <c r="Z70" s="1000"/>
      <c r="AA70" s="1000">
        <f t="shared" si="5"/>
        <v>28</v>
      </c>
      <c r="AB70" s="1000"/>
      <c r="AC70" s="1000"/>
      <c r="AD70" s="1000"/>
      <c r="AE70" s="1000"/>
      <c r="AF70" s="1000">
        <v>28</v>
      </c>
      <c r="AG70" s="1000"/>
      <c r="AH70" s="1000"/>
      <c r="AI70" s="1000"/>
      <c r="AJ70" s="1000"/>
      <c r="AK70" s="1000">
        <v>1350</v>
      </c>
      <c r="AL70" s="1000"/>
      <c r="AM70" s="1000"/>
      <c r="AN70" s="1000"/>
      <c r="AO70" s="1000"/>
      <c r="AP70" s="1000" t="s">
        <v>573</v>
      </c>
      <c r="AQ70" s="1000"/>
      <c r="AR70" s="1000"/>
      <c r="AS70" s="1000"/>
      <c r="AT70" s="1000"/>
      <c r="AU70" s="1000" t="s">
        <v>574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564</v>
      </c>
      <c r="C71" s="1004"/>
      <c r="D71" s="1004"/>
      <c r="E71" s="1004"/>
      <c r="F71" s="1004"/>
      <c r="G71" s="1004"/>
      <c r="H71" s="1004"/>
      <c r="I71" s="1004"/>
      <c r="J71" s="1004"/>
      <c r="K71" s="1004"/>
      <c r="L71" s="1004"/>
      <c r="M71" s="1004"/>
      <c r="N71" s="1004"/>
      <c r="O71" s="1004"/>
      <c r="P71" s="1005"/>
      <c r="Q71" s="1006">
        <v>23</v>
      </c>
      <c r="R71" s="1000"/>
      <c r="S71" s="1000"/>
      <c r="T71" s="1000"/>
      <c r="U71" s="1000"/>
      <c r="V71" s="1000">
        <v>21</v>
      </c>
      <c r="W71" s="1000"/>
      <c r="X71" s="1000"/>
      <c r="Y71" s="1000"/>
      <c r="Z71" s="1000"/>
      <c r="AA71" s="1000">
        <f t="shared" si="5"/>
        <v>2</v>
      </c>
      <c r="AB71" s="1000"/>
      <c r="AC71" s="1000"/>
      <c r="AD71" s="1000"/>
      <c r="AE71" s="1000"/>
      <c r="AF71" s="1000">
        <v>2</v>
      </c>
      <c r="AG71" s="1000"/>
      <c r="AH71" s="1000"/>
      <c r="AI71" s="1000"/>
      <c r="AJ71" s="1000"/>
      <c r="AK71" s="1000">
        <v>5</v>
      </c>
      <c r="AL71" s="1000"/>
      <c r="AM71" s="1000"/>
      <c r="AN71" s="1000"/>
      <c r="AO71" s="1000"/>
      <c r="AP71" s="1000" t="s">
        <v>573</v>
      </c>
      <c r="AQ71" s="1000"/>
      <c r="AR71" s="1000"/>
      <c r="AS71" s="1000"/>
      <c r="AT71" s="1000"/>
      <c r="AU71" s="1000" t="s">
        <v>573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565</v>
      </c>
      <c r="C72" s="1004"/>
      <c r="D72" s="1004"/>
      <c r="E72" s="1004"/>
      <c r="F72" s="1004"/>
      <c r="G72" s="1004"/>
      <c r="H72" s="1004"/>
      <c r="I72" s="1004"/>
      <c r="J72" s="1004"/>
      <c r="K72" s="1004"/>
      <c r="L72" s="1004"/>
      <c r="M72" s="1004"/>
      <c r="N72" s="1004"/>
      <c r="O72" s="1004"/>
      <c r="P72" s="1005"/>
      <c r="Q72" s="1006">
        <v>1650</v>
      </c>
      <c r="R72" s="1000"/>
      <c r="S72" s="1000"/>
      <c r="T72" s="1000"/>
      <c r="U72" s="1000"/>
      <c r="V72" s="1000">
        <v>1650</v>
      </c>
      <c r="W72" s="1000"/>
      <c r="X72" s="1000"/>
      <c r="Y72" s="1000"/>
      <c r="Z72" s="1000"/>
      <c r="AA72" s="1000">
        <f t="shared" si="5"/>
        <v>0</v>
      </c>
      <c r="AB72" s="1000"/>
      <c r="AC72" s="1000"/>
      <c r="AD72" s="1000"/>
      <c r="AE72" s="1000"/>
      <c r="AF72" s="1000">
        <v>0</v>
      </c>
      <c r="AG72" s="1000"/>
      <c r="AH72" s="1000"/>
      <c r="AI72" s="1000"/>
      <c r="AJ72" s="1000"/>
      <c r="AK72" s="1000" t="s">
        <v>575</v>
      </c>
      <c r="AL72" s="1000"/>
      <c r="AM72" s="1000"/>
      <c r="AN72" s="1000"/>
      <c r="AO72" s="1000"/>
      <c r="AP72" s="1000" t="s">
        <v>573</v>
      </c>
      <c r="AQ72" s="1000"/>
      <c r="AR72" s="1000"/>
      <c r="AS72" s="1000"/>
      <c r="AT72" s="1000"/>
      <c r="AU72" s="1000" t="s">
        <v>575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378</v>
      </c>
      <c r="B88" s="973" t="s">
        <v>411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9162</v>
      </c>
      <c r="AG88" s="988"/>
      <c r="AH88" s="988"/>
      <c r="AI88" s="988"/>
      <c r="AJ88" s="988"/>
      <c r="AK88" s="992"/>
      <c r="AL88" s="992"/>
      <c r="AM88" s="992"/>
      <c r="AN88" s="992"/>
      <c r="AO88" s="992"/>
      <c r="AP88" s="988" t="s">
        <v>499</v>
      </c>
      <c r="AQ88" s="988"/>
      <c r="AR88" s="988"/>
      <c r="AS88" s="988"/>
      <c r="AT88" s="988"/>
      <c r="AU88" s="988" t="s">
        <v>499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378</v>
      </c>
      <c r="BR102" s="973" t="s">
        <v>412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426</v>
      </c>
      <c r="CS102" s="980"/>
      <c r="CT102" s="980"/>
      <c r="CU102" s="980"/>
      <c r="CV102" s="981"/>
      <c r="CW102" s="979">
        <f t="shared" ref="CW102" si="6">SUM(CW7:DA88)</f>
        <v>469</v>
      </c>
      <c r="CX102" s="980"/>
      <c r="CY102" s="980"/>
      <c r="CZ102" s="980"/>
      <c r="DA102" s="981"/>
      <c r="DB102" s="979">
        <f t="shared" ref="DB102" si="7">SUM(DB7:DF88)</f>
        <v>564</v>
      </c>
      <c r="DC102" s="980"/>
      <c r="DD102" s="980"/>
      <c r="DE102" s="980"/>
      <c r="DF102" s="981"/>
      <c r="DG102" s="979">
        <f t="shared" ref="DG102" si="8">SUM(DG7:DK88)</f>
        <v>5877</v>
      </c>
      <c r="DH102" s="980"/>
      <c r="DI102" s="980"/>
      <c r="DJ102" s="980"/>
      <c r="DK102" s="981"/>
      <c r="DL102" s="979" t="s">
        <v>573</v>
      </c>
      <c r="DM102" s="980"/>
      <c r="DN102" s="980"/>
      <c r="DO102" s="980"/>
      <c r="DP102" s="981"/>
      <c r="DQ102" s="979" t="s">
        <v>573</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413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414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420</v>
      </c>
      <c r="AB109" s="923"/>
      <c r="AC109" s="923"/>
      <c r="AD109" s="923"/>
      <c r="AE109" s="924"/>
      <c r="AF109" s="925" t="s">
        <v>289</v>
      </c>
      <c r="AG109" s="923"/>
      <c r="AH109" s="923"/>
      <c r="AI109" s="923"/>
      <c r="AJ109" s="924"/>
      <c r="AK109" s="925" t="s">
        <v>288</v>
      </c>
      <c r="AL109" s="923"/>
      <c r="AM109" s="923"/>
      <c r="AN109" s="923"/>
      <c r="AO109" s="924"/>
      <c r="AP109" s="925" t="s">
        <v>421</v>
      </c>
      <c r="AQ109" s="923"/>
      <c r="AR109" s="923"/>
      <c r="AS109" s="923"/>
      <c r="AT109" s="954"/>
      <c r="AU109" s="922" t="s">
        <v>419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420</v>
      </c>
      <c r="BR109" s="923"/>
      <c r="BS109" s="923"/>
      <c r="BT109" s="923"/>
      <c r="BU109" s="924"/>
      <c r="BV109" s="925" t="s">
        <v>289</v>
      </c>
      <c r="BW109" s="923"/>
      <c r="BX109" s="923"/>
      <c r="BY109" s="923"/>
      <c r="BZ109" s="924"/>
      <c r="CA109" s="925" t="s">
        <v>288</v>
      </c>
      <c r="CB109" s="923"/>
      <c r="CC109" s="923"/>
      <c r="CD109" s="923"/>
      <c r="CE109" s="924"/>
      <c r="CF109" s="961" t="s">
        <v>421</v>
      </c>
      <c r="CG109" s="961"/>
      <c r="CH109" s="961"/>
      <c r="CI109" s="961"/>
      <c r="CJ109" s="961"/>
      <c r="CK109" s="925" t="s">
        <v>422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420</v>
      </c>
      <c r="DH109" s="923"/>
      <c r="DI109" s="923"/>
      <c r="DJ109" s="923"/>
      <c r="DK109" s="924"/>
      <c r="DL109" s="925" t="s">
        <v>289</v>
      </c>
      <c r="DM109" s="923"/>
      <c r="DN109" s="923"/>
      <c r="DO109" s="923"/>
      <c r="DP109" s="924"/>
      <c r="DQ109" s="925" t="s">
        <v>288</v>
      </c>
      <c r="DR109" s="923"/>
      <c r="DS109" s="923"/>
      <c r="DT109" s="923"/>
      <c r="DU109" s="924"/>
      <c r="DV109" s="925" t="s">
        <v>421</v>
      </c>
      <c r="DW109" s="923"/>
      <c r="DX109" s="923"/>
      <c r="DY109" s="923"/>
      <c r="DZ109" s="954"/>
    </row>
    <row r="110" spans="1:131" s="199" customFormat="1" ht="26.25" customHeight="1">
      <c r="A110" s="825" t="s">
        <v>423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16187424</v>
      </c>
      <c r="AB110" s="916"/>
      <c r="AC110" s="916"/>
      <c r="AD110" s="916"/>
      <c r="AE110" s="917"/>
      <c r="AF110" s="918">
        <v>15351171</v>
      </c>
      <c r="AG110" s="916"/>
      <c r="AH110" s="916"/>
      <c r="AI110" s="916"/>
      <c r="AJ110" s="917"/>
      <c r="AK110" s="918">
        <v>15341157</v>
      </c>
      <c r="AL110" s="916"/>
      <c r="AM110" s="916"/>
      <c r="AN110" s="916"/>
      <c r="AO110" s="917"/>
      <c r="AP110" s="919">
        <v>17</v>
      </c>
      <c r="AQ110" s="920"/>
      <c r="AR110" s="920"/>
      <c r="AS110" s="920"/>
      <c r="AT110" s="921"/>
      <c r="AU110" s="955" t="s">
        <v>62</v>
      </c>
      <c r="AV110" s="956"/>
      <c r="AW110" s="956"/>
      <c r="AX110" s="956"/>
      <c r="AY110" s="956"/>
      <c r="AZ110" s="881" t="s">
        <v>424</v>
      </c>
      <c r="BA110" s="826"/>
      <c r="BB110" s="826"/>
      <c r="BC110" s="826"/>
      <c r="BD110" s="826"/>
      <c r="BE110" s="826"/>
      <c r="BF110" s="826"/>
      <c r="BG110" s="826"/>
      <c r="BH110" s="826"/>
      <c r="BI110" s="826"/>
      <c r="BJ110" s="826"/>
      <c r="BK110" s="826"/>
      <c r="BL110" s="826"/>
      <c r="BM110" s="826"/>
      <c r="BN110" s="826"/>
      <c r="BO110" s="826"/>
      <c r="BP110" s="827"/>
      <c r="BQ110" s="882">
        <v>125287392</v>
      </c>
      <c r="BR110" s="863"/>
      <c r="BS110" s="863"/>
      <c r="BT110" s="863"/>
      <c r="BU110" s="863"/>
      <c r="BV110" s="863">
        <v>122070552</v>
      </c>
      <c r="BW110" s="863"/>
      <c r="BX110" s="863"/>
      <c r="BY110" s="863"/>
      <c r="BZ110" s="863"/>
      <c r="CA110" s="863">
        <v>119784304</v>
      </c>
      <c r="CB110" s="863"/>
      <c r="CC110" s="863"/>
      <c r="CD110" s="863"/>
      <c r="CE110" s="863"/>
      <c r="CF110" s="887">
        <v>133</v>
      </c>
      <c r="CG110" s="888"/>
      <c r="CH110" s="888"/>
      <c r="CI110" s="888"/>
      <c r="CJ110" s="888"/>
      <c r="CK110" s="951" t="s">
        <v>425</v>
      </c>
      <c r="CL110" s="837"/>
      <c r="CM110" s="912" t="s">
        <v>426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5079434</v>
      </c>
      <c r="DH110" s="863"/>
      <c r="DI110" s="863"/>
      <c r="DJ110" s="863"/>
      <c r="DK110" s="863"/>
      <c r="DL110" s="863">
        <v>4678373</v>
      </c>
      <c r="DM110" s="863"/>
      <c r="DN110" s="863"/>
      <c r="DO110" s="863"/>
      <c r="DP110" s="863"/>
      <c r="DQ110" s="863">
        <v>4276886</v>
      </c>
      <c r="DR110" s="863"/>
      <c r="DS110" s="863"/>
      <c r="DT110" s="863"/>
      <c r="DU110" s="863"/>
      <c r="DV110" s="864">
        <v>4.7</v>
      </c>
      <c r="DW110" s="864"/>
      <c r="DX110" s="864"/>
      <c r="DY110" s="864"/>
      <c r="DZ110" s="865"/>
    </row>
    <row r="111" spans="1:131" s="199" customFormat="1" ht="26.25" customHeight="1">
      <c r="A111" s="792" t="s">
        <v>427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428</v>
      </c>
      <c r="BA111" s="768"/>
      <c r="BB111" s="768"/>
      <c r="BC111" s="768"/>
      <c r="BD111" s="768"/>
      <c r="BE111" s="768"/>
      <c r="BF111" s="768"/>
      <c r="BG111" s="768"/>
      <c r="BH111" s="768"/>
      <c r="BI111" s="768"/>
      <c r="BJ111" s="768"/>
      <c r="BK111" s="768"/>
      <c r="BL111" s="768"/>
      <c r="BM111" s="768"/>
      <c r="BN111" s="768"/>
      <c r="BO111" s="768"/>
      <c r="BP111" s="769"/>
      <c r="BQ111" s="834">
        <v>12115209</v>
      </c>
      <c r="BR111" s="835"/>
      <c r="BS111" s="835"/>
      <c r="BT111" s="835"/>
      <c r="BU111" s="835"/>
      <c r="BV111" s="835">
        <v>14178850</v>
      </c>
      <c r="BW111" s="835"/>
      <c r="BX111" s="835"/>
      <c r="BY111" s="835"/>
      <c r="BZ111" s="835"/>
      <c r="CA111" s="835">
        <v>13190299</v>
      </c>
      <c r="CB111" s="835"/>
      <c r="CC111" s="835"/>
      <c r="CD111" s="835"/>
      <c r="CE111" s="835"/>
      <c r="CF111" s="896">
        <v>14.6</v>
      </c>
      <c r="CG111" s="897"/>
      <c r="CH111" s="897"/>
      <c r="CI111" s="897"/>
      <c r="CJ111" s="897"/>
      <c r="CK111" s="952"/>
      <c r="CL111" s="839"/>
      <c r="CM111" s="842" t="s">
        <v>429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430</v>
      </c>
      <c r="B112" s="938"/>
      <c r="C112" s="768" t="s">
        <v>431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83333</v>
      </c>
      <c r="AB112" s="798"/>
      <c r="AC112" s="798"/>
      <c r="AD112" s="798"/>
      <c r="AE112" s="799"/>
      <c r="AF112" s="800">
        <v>83333</v>
      </c>
      <c r="AG112" s="798"/>
      <c r="AH112" s="798"/>
      <c r="AI112" s="798"/>
      <c r="AJ112" s="799"/>
      <c r="AK112" s="800">
        <v>83333</v>
      </c>
      <c r="AL112" s="798"/>
      <c r="AM112" s="798"/>
      <c r="AN112" s="798"/>
      <c r="AO112" s="799"/>
      <c r="AP112" s="845">
        <v>0.1</v>
      </c>
      <c r="AQ112" s="846"/>
      <c r="AR112" s="846"/>
      <c r="AS112" s="846"/>
      <c r="AT112" s="847"/>
      <c r="AU112" s="957"/>
      <c r="AV112" s="958"/>
      <c r="AW112" s="958"/>
      <c r="AX112" s="958"/>
      <c r="AY112" s="958"/>
      <c r="AZ112" s="833" t="s">
        <v>432</v>
      </c>
      <c r="BA112" s="768"/>
      <c r="BB112" s="768"/>
      <c r="BC112" s="768"/>
      <c r="BD112" s="768"/>
      <c r="BE112" s="768"/>
      <c r="BF112" s="768"/>
      <c r="BG112" s="768"/>
      <c r="BH112" s="768"/>
      <c r="BI112" s="768"/>
      <c r="BJ112" s="768"/>
      <c r="BK112" s="768"/>
      <c r="BL112" s="768"/>
      <c r="BM112" s="768"/>
      <c r="BN112" s="768"/>
      <c r="BO112" s="768"/>
      <c r="BP112" s="769"/>
      <c r="BQ112" s="834">
        <v>38601395</v>
      </c>
      <c r="BR112" s="835"/>
      <c r="BS112" s="835"/>
      <c r="BT112" s="835"/>
      <c r="BU112" s="835"/>
      <c r="BV112" s="835">
        <v>35112238</v>
      </c>
      <c r="BW112" s="835"/>
      <c r="BX112" s="835"/>
      <c r="BY112" s="835"/>
      <c r="BZ112" s="835"/>
      <c r="CA112" s="835">
        <v>31308583</v>
      </c>
      <c r="CB112" s="835"/>
      <c r="CC112" s="835"/>
      <c r="CD112" s="835"/>
      <c r="CE112" s="835"/>
      <c r="CF112" s="896">
        <v>34.799999999999997</v>
      </c>
      <c r="CG112" s="897"/>
      <c r="CH112" s="897"/>
      <c r="CI112" s="897"/>
      <c r="CJ112" s="897"/>
      <c r="CK112" s="952"/>
      <c r="CL112" s="839"/>
      <c r="CM112" s="842" t="s">
        <v>433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434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4594484</v>
      </c>
      <c r="AB113" s="944"/>
      <c r="AC113" s="944"/>
      <c r="AD113" s="944"/>
      <c r="AE113" s="945"/>
      <c r="AF113" s="946">
        <v>3633233</v>
      </c>
      <c r="AG113" s="944"/>
      <c r="AH113" s="944"/>
      <c r="AI113" s="944"/>
      <c r="AJ113" s="945"/>
      <c r="AK113" s="946">
        <v>3429826</v>
      </c>
      <c r="AL113" s="944"/>
      <c r="AM113" s="944"/>
      <c r="AN113" s="944"/>
      <c r="AO113" s="945"/>
      <c r="AP113" s="947">
        <v>3.8</v>
      </c>
      <c r="AQ113" s="948"/>
      <c r="AR113" s="948"/>
      <c r="AS113" s="948"/>
      <c r="AT113" s="949"/>
      <c r="AU113" s="957"/>
      <c r="AV113" s="958"/>
      <c r="AW113" s="958"/>
      <c r="AX113" s="958"/>
      <c r="AY113" s="958"/>
      <c r="AZ113" s="833" t="s">
        <v>435</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436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437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438</v>
      </c>
      <c r="BA114" s="768"/>
      <c r="BB114" s="768"/>
      <c r="BC114" s="768"/>
      <c r="BD114" s="768"/>
      <c r="BE114" s="768"/>
      <c r="BF114" s="768"/>
      <c r="BG114" s="768"/>
      <c r="BH114" s="768"/>
      <c r="BI114" s="768"/>
      <c r="BJ114" s="768"/>
      <c r="BK114" s="768"/>
      <c r="BL114" s="768"/>
      <c r="BM114" s="768"/>
      <c r="BN114" s="768"/>
      <c r="BO114" s="768"/>
      <c r="BP114" s="769"/>
      <c r="BQ114" s="834">
        <v>27156614</v>
      </c>
      <c r="BR114" s="835"/>
      <c r="BS114" s="835"/>
      <c r="BT114" s="835"/>
      <c r="BU114" s="835"/>
      <c r="BV114" s="835">
        <v>25421684</v>
      </c>
      <c r="BW114" s="835"/>
      <c r="BX114" s="835"/>
      <c r="BY114" s="835"/>
      <c r="BZ114" s="835"/>
      <c r="CA114" s="835">
        <v>25151301</v>
      </c>
      <c r="CB114" s="835"/>
      <c r="CC114" s="835"/>
      <c r="CD114" s="835"/>
      <c r="CE114" s="835"/>
      <c r="CF114" s="896">
        <v>27.9</v>
      </c>
      <c r="CG114" s="897"/>
      <c r="CH114" s="897"/>
      <c r="CI114" s="897"/>
      <c r="CJ114" s="897"/>
      <c r="CK114" s="952"/>
      <c r="CL114" s="839"/>
      <c r="CM114" s="842" t="s">
        <v>439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440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400786</v>
      </c>
      <c r="AB115" s="944"/>
      <c r="AC115" s="944"/>
      <c r="AD115" s="944"/>
      <c r="AE115" s="945"/>
      <c r="AF115" s="946">
        <v>401061</v>
      </c>
      <c r="AG115" s="944"/>
      <c r="AH115" s="944"/>
      <c r="AI115" s="944"/>
      <c r="AJ115" s="945"/>
      <c r="AK115" s="946">
        <v>1050118</v>
      </c>
      <c r="AL115" s="944"/>
      <c r="AM115" s="944"/>
      <c r="AN115" s="944"/>
      <c r="AO115" s="945"/>
      <c r="AP115" s="947">
        <v>1.2</v>
      </c>
      <c r="AQ115" s="948"/>
      <c r="AR115" s="948"/>
      <c r="AS115" s="948"/>
      <c r="AT115" s="949"/>
      <c r="AU115" s="957"/>
      <c r="AV115" s="958"/>
      <c r="AW115" s="958"/>
      <c r="AX115" s="958"/>
      <c r="AY115" s="958"/>
      <c r="AZ115" s="833" t="s">
        <v>441</v>
      </c>
      <c r="BA115" s="768"/>
      <c r="BB115" s="768"/>
      <c r="BC115" s="768"/>
      <c r="BD115" s="768"/>
      <c r="BE115" s="768"/>
      <c r="BF115" s="768"/>
      <c r="BG115" s="768"/>
      <c r="BH115" s="768"/>
      <c r="BI115" s="768"/>
      <c r="BJ115" s="768"/>
      <c r="BK115" s="768"/>
      <c r="BL115" s="768"/>
      <c r="BM115" s="768"/>
      <c r="BN115" s="768"/>
      <c r="BO115" s="768"/>
      <c r="BP115" s="769"/>
      <c r="BQ115" s="834">
        <v>61819</v>
      </c>
      <c r="BR115" s="835"/>
      <c r="BS115" s="835"/>
      <c r="BT115" s="835"/>
      <c r="BU115" s="835"/>
      <c r="BV115" s="835">
        <v>47498</v>
      </c>
      <c r="BW115" s="835"/>
      <c r="BX115" s="835"/>
      <c r="BY115" s="835"/>
      <c r="BZ115" s="835"/>
      <c r="CA115" s="835">
        <v>38441</v>
      </c>
      <c r="CB115" s="835"/>
      <c r="CC115" s="835"/>
      <c r="CD115" s="835"/>
      <c r="CE115" s="835"/>
      <c r="CF115" s="896">
        <v>0</v>
      </c>
      <c r="CG115" s="897"/>
      <c r="CH115" s="897"/>
      <c r="CI115" s="897"/>
      <c r="CJ115" s="897"/>
      <c r="CK115" s="952"/>
      <c r="CL115" s="839"/>
      <c r="CM115" s="833" t="s">
        <v>442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4262753</v>
      </c>
      <c r="DH115" s="798"/>
      <c r="DI115" s="798"/>
      <c r="DJ115" s="798"/>
      <c r="DK115" s="799"/>
      <c r="DL115" s="800">
        <v>6909902</v>
      </c>
      <c r="DM115" s="798"/>
      <c r="DN115" s="798"/>
      <c r="DO115" s="798"/>
      <c r="DP115" s="799"/>
      <c r="DQ115" s="800">
        <v>6371113</v>
      </c>
      <c r="DR115" s="798"/>
      <c r="DS115" s="798"/>
      <c r="DT115" s="798"/>
      <c r="DU115" s="799"/>
      <c r="DV115" s="845">
        <v>7.1</v>
      </c>
      <c r="DW115" s="846"/>
      <c r="DX115" s="846"/>
      <c r="DY115" s="846"/>
      <c r="DZ115" s="847"/>
    </row>
    <row r="116" spans="1:130" s="199" customFormat="1" ht="26.25" customHeight="1">
      <c r="A116" s="941"/>
      <c r="B116" s="942"/>
      <c r="C116" s="901" t="s">
        <v>443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234</v>
      </c>
      <c r="AB116" s="798"/>
      <c r="AC116" s="798"/>
      <c r="AD116" s="798"/>
      <c r="AE116" s="799"/>
      <c r="AF116" s="800">
        <v>138</v>
      </c>
      <c r="AG116" s="798"/>
      <c r="AH116" s="798"/>
      <c r="AI116" s="798"/>
      <c r="AJ116" s="799"/>
      <c r="AK116" s="800">
        <v>5</v>
      </c>
      <c r="AL116" s="798"/>
      <c r="AM116" s="798"/>
      <c r="AN116" s="798"/>
      <c r="AO116" s="799"/>
      <c r="AP116" s="845">
        <v>0</v>
      </c>
      <c r="AQ116" s="846"/>
      <c r="AR116" s="846"/>
      <c r="AS116" s="846"/>
      <c r="AT116" s="847"/>
      <c r="AU116" s="957"/>
      <c r="AV116" s="958"/>
      <c r="AW116" s="958"/>
      <c r="AX116" s="958"/>
      <c r="AY116" s="958"/>
      <c r="AZ116" s="884" t="s">
        <v>444</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445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446</v>
      </c>
      <c r="Z117" s="924"/>
      <c r="AA117" s="929">
        <v>21266261</v>
      </c>
      <c r="AB117" s="930"/>
      <c r="AC117" s="930"/>
      <c r="AD117" s="930"/>
      <c r="AE117" s="931"/>
      <c r="AF117" s="932">
        <v>19468936</v>
      </c>
      <c r="AG117" s="930"/>
      <c r="AH117" s="930"/>
      <c r="AI117" s="930"/>
      <c r="AJ117" s="931"/>
      <c r="AK117" s="932">
        <v>19904439</v>
      </c>
      <c r="AL117" s="930"/>
      <c r="AM117" s="930"/>
      <c r="AN117" s="930"/>
      <c r="AO117" s="931"/>
      <c r="AP117" s="933"/>
      <c r="AQ117" s="934"/>
      <c r="AR117" s="934"/>
      <c r="AS117" s="934"/>
      <c r="AT117" s="935"/>
      <c r="AU117" s="957"/>
      <c r="AV117" s="958"/>
      <c r="AW117" s="958"/>
      <c r="AX117" s="958"/>
      <c r="AY117" s="958"/>
      <c r="AZ117" s="884" t="s">
        <v>447</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422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420</v>
      </c>
      <c r="AB118" s="923"/>
      <c r="AC118" s="923"/>
      <c r="AD118" s="923"/>
      <c r="AE118" s="924"/>
      <c r="AF118" s="925" t="s">
        <v>289</v>
      </c>
      <c r="AG118" s="923"/>
      <c r="AH118" s="923"/>
      <c r="AI118" s="923"/>
      <c r="AJ118" s="924"/>
      <c r="AK118" s="925" t="s">
        <v>288</v>
      </c>
      <c r="AL118" s="923"/>
      <c r="AM118" s="923"/>
      <c r="AN118" s="923"/>
      <c r="AO118" s="924"/>
      <c r="AP118" s="926" t="s">
        <v>421</v>
      </c>
      <c r="AQ118" s="927"/>
      <c r="AR118" s="927"/>
      <c r="AS118" s="927"/>
      <c r="AT118" s="928"/>
      <c r="AU118" s="957"/>
      <c r="AV118" s="958"/>
      <c r="AW118" s="958"/>
      <c r="AX118" s="958"/>
      <c r="AY118" s="958"/>
      <c r="AZ118" s="900" t="s">
        <v>449</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450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425</v>
      </c>
      <c r="B119" s="837"/>
      <c r="C119" s="912" t="s">
        <v>426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400786</v>
      </c>
      <c r="AB119" s="916"/>
      <c r="AC119" s="916"/>
      <c r="AD119" s="916"/>
      <c r="AE119" s="917"/>
      <c r="AF119" s="918">
        <v>401061</v>
      </c>
      <c r="AG119" s="916"/>
      <c r="AH119" s="916"/>
      <c r="AI119" s="916"/>
      <c r="AJ119" s="917"/>
      <c r="AK119" s="918">
        <v>401487</v>
      </c>
      <c r="AL119" s="916"/>
      <c r="AM119" s="916"/>
      <c r="AN119" s="916"/>
      <c r="AO119" s="917"/>
      <c r="AP119" s="919">
        <v>0.4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451</v>
      </c>
      <c r="BP119" s="899"/>
      <c r="BQ119" s="903">
        <v>203222429</v>
      </c>
      <c r="BR119" s="866"/>
      <c r="BS119" s="866"/>
      <c r="BT119" s="866"/>
      <c r="BU119" s="866"/>
      <c r="BV119" s="866">
        <v>196830822</v>
      </c>
      <c r="BW119" s="866"/>
      <c r="BX119" s="866"/>
      <c r="BY119" s="866"/>
      <c r="BZ119" s="866"/>
      <c r="CA119" s="866">
        <v>189472928</v>
      </c>
      <c r="CB119" s="866"/>
      <c r="CC119" s="866"/>
      <c r="CD119" s="866"/>
      <c r="CE119" s="866"/>
      <c r="CF119" s="764"/>
      <c r="CG119" s="765"/>
      <c r="CH119" s="765"/>
      <c r="CI119" s="765"/>
      <c r="CJ119" s="855"/>
      <c r="CK119" s="953"/>
      <c r="CL119" s="841"/>
      <c r="CM119" s="859" t="s">
        <v>452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2773022</v>
      </c>
      <c r="DH119" s="781"/>
      <c r="DI119" s="781"/>
      <c r="DJ119" s="781"/>
      <c r="DK119" s="782"/>
      <c r="DL119" s="783">
        <v>2590575</v>
      </c>
      <c r="DM119" s="781"/>
      <c r="DN119" s="781"/>
      <c r="DO119" s="781"/>
      <c r="DP119" s="782"/>
      <c r="DQ119" s="783">
        <v>2542300</v>
      </c>
      <c r="DR119" s="781"/>
      <c r="DS119" s="781"/>
      <c r="DT119" s="781"/>
      <c r="DU119" s="782"/>
      <c r="DV119" s="869">
        <v>2.8</v>
      </c>
      <c r="DW119" s="870"/>
      <c r="DX119" s="870"/>
      <c r="DY119" s="870"/>
      <c r="DZ119" s="871"/>
    </row>
    <row r="120" spans="1:130" s="199" customFormat="1" ht="26.25" customHeight="1">
      <c r="A120" s="838"/>
      <c r="B120" s="839"/>
      <c r="C120" s="842" t="s">
        <v>429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453</v>
      </c>
      <c r="AB120" s="798"/>
      <c r="AC120" s="798"/>
      <c r="AD120" s="798"/>
      <c r="AE120" s="799"/>
      <c r="AF120" s="800" t="s">
        <v>453</v>
      </c>
      <c r="AG120" s="798"/>
      <c r="AH120" s="798"/>
      <c r="AI120" s="798"/>
      <c r="AJ120" s="799"/>
      <c r="AK120" s="800" t="s">
        <v>453</v>
      </c>
      <c r="AL120" s="798"/>
      <c r="AM120" s="798"/>
      <c r="AN120" s="798"/>
      <c r="AO120" s="799"/>
      <c r="AP120" s="845" t="s">
        <v>453</v>
      </c>
      <c r="AQ120" s="846"/>
      <c r="AR120" s="846"/>
      <c r="AS120" s="846"/>
      <c r="AT120" s="847"/>
      <c r="AU120" s="904" t="s">
        <v>454</v>
      </c>
      <c r="AV120" s="905"/>
      <c r="AW120" s="905"/>
      <c r="AX120" s="905"/>
      <c r="AY120" s="906"/>
      <c r="AZ120" s="881" t="s">
        <v>455</v>
      </c>
      <c r="BA120" s="826"/>
      <c r="BB120" s="826"/>
      <c r="BC120" s="826"/>
      <c r="BD120" s="826"/>
      <c r="BE120" s="826"/>
      <c r="BF120" s="826"/>
      <c r="BG120" s="826"/>
      <c r="BH120" s="826"/>
      <c r="BI120" s="826"/>
      <c r="BJ120" s="826"/>
      <c r="BK120" s="826"/>
      <c r="BL120" s="826"/>
      <c r="BM120" s="826"/>
      <c r="BN120" s="826"/>
      <c r="BO120" s="826"/>
      <c r="BP120" s="827"/>
      <c r="BQ120" s="882">
        <v>40119684</v>
      </c>
      <c r="BR120" s="863"/>
      <c r="BS120" s="863"/>
      <c r="BT120" s="863"/>
      <c r="BU120" s="863"/>
      <c r="BV120" s="863">
        <v>43384523</v>
      </c>
      <c r="BW120" s="863"/>
      <c r="BX120" s="863"/>
      <c r="BY120" s="863"/>
      <c r="BZ120" s="863"/>
      <c r="CA120" s="863">
        <v>40818207</v>
      </c>
      <c r="CB120" s="863"/>
      <c r="CC120" s="863"/>
      <c r="CD120" s="863"/>
      <c r="CE120" s="863"/>
      <c r="CF120" s="887">
        <v>45.3</v>
      </c>
      <c r="CG120" s="888"/>
      <c r="CH120" s="888"/>
      <c r="CI120" s="888"/>
      <c r="CJ120" s="888"/>
      <c r="CK120" s="889" t="s">
        <v>456</v>
      </c>
      <c r="CL120" s="873"/>
      <c r="CM120" s="873"/>
      <c r="CN120" s="873"/>
      <c r="CO120" s="874"/>
      <c r="CP120" s="893" t="s">
        <v>457</v>
      </c>
      <c r="CQ120" s="894"/>
      <c r="CR120" s="894"/>
      <c r="CS120" s="894"/>
      <c r="CT120" s="894"/>
      <c r="CU120" s="894"/>
      <c r="CV120" s="894"/>
      <c r="CW120" s="894"/>
      <c r="CX120" s="894"/>
      <c r="CY120" s="894"/>
      <c r="CZ120" s="894"/>
      <c r="DA120" s="894"/>
      <c r="DB120" s="894"/>
      <c r="DC120" s="894"/>
      <c r="DD120" s="894"/>
      <c r="DE120" s="894"/>
      <c r="DF120" s="895"/>
      <c r="DG120" s="882">
        <v>38129009</v>
      </c>
      <c r="DH120" s="863"/>
      <c r="DI120" s="863"/>
      <c r="DJ120" s="863"/>
      <c r="DK120" s="863"/>
      <c r="DL120" s="863">
        <v>34628237</v>
      </c>
      <c r="DM120" s="863"/>
      <c r="DN120" s="863"/>
      <c r="DO120" s="863"/>
      <c r="DP120" s="863"/>
      <c r="DQ120" s="863">
        <v>30839600</v>
      </c>
      <c r="DR120" s="863"/>
      <c r="DS120" s="863"/>
      <c r="DT120" s="863"/>
      <c r="DU120" s="863"/>
      <c r="DV120" s="864">
        <v>34.200000000000003</v>
      </c>
      <c r="DW120" s="864"/>
      <c r="DX120" s="864"/>
      <c r="DY120" s="864"/>
      <c r="DZ120" s="865"/>
    </row>
    <row r="121" spans="1:130" s="199" customFormat="1" ht="26.25" customHeight="1">
      <c r="A121" s="838"/>
      <c r="B121" s="839"/>
      <c r="C121" s="884" t="s">
        <v>458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453</v>
      </c>
      <c r="AB121" s="798"/>
      <c r="AC121" s="798"/>
      <c r="AD121" s="798"/>
      <c r="AE121" s="799"/>
      <c r="AF121" s="800" t="s">
        <v>453</v>
      </c>
      <c r="AG121" s="798"/>
      <c r="AH121" s="798"/>
      <c r="AI121" s="798"/>
      <c r="AJ121" s="799"/>
      <c r="AK121" s="800" t="s">
        <v>453</v>
      </c>
      <c r="AL121" s="798"/>
      <c r="AM121" s="798"/>
      <c r="AN121" s="798"/>
      <c r="AO121" s="799"/>
      <c r="AP121" s="845" t="s">
        <v>453</v>
      </c>
      <c r="AQ121" s="846"/>
      <c r="AR121" s="846"/>
      <c r="AS121" s="846"/>
      <c r="AT121" s="847"/>
      <c r="AU121" s="907"/>
      <c r="AV121" s="908"/>
      <c r="AW121" s="908"/>
      <c r="AX121" s="908"/>
      <c r="AY121" s="909"/>
      <c r="AZ121" s="833" t="s">
        <v>459</v>
      </c>
      <c r="BA121" s="768"/>
      <c r="BB121" s="768"/>
      <c r="BC121" s="768"/>
      <c r="BD121" s="768"/>
      <c r="BE121" s="768"/>
      <c r="BF121" s="768"/>
      <c r="BG121" s="768"/>
      <c r="BH121" s="768"/>
      <c r="BI121" s="768"/>
      <c r="BJ121" s="768"/>
      <c r="BK121" s="768"/>
      <c r="BL121" s="768"/>
      <c r="BM121" s="768"/>
      <c r="BN121" s="768"/>
      <c r="BO121" s="768"/>
      <c r="BP121" s="769"/>
      <c r="BQ121" s="834">
        <v>26561590</v>
      </c>
      <c r="BR121" s="835"/>
      <c r="BS121" s="835"/>
      <c r="BT121" s="835"/>
      <c r="BU121" s="835"/>
      <c r="BV121" s="835">
        <v>24406949</v>
      </c>
      <c r="BW121" s="835"/>
      <c r="BX121" s="835"/>
      <c r="BY121" s="835"/>
      <c r="BZ121" s="835"/>
      <c r="CA121" s="835">
        <v>21748089</v>
      </c>
      <c r="CB121" s="835"/>
      <c r="CC121" s="835"/>
      <c r="CD121" s="835"/>
      <c r="CE121" s="835"/>
      <c r="CF121" s="896">
        <v>24.2</v>
      </c>
      <c r="CG121" s="897"/>
      <c r="CH121" s="897"/>
      <c r="CI121" s="897"/>
      <c r="CJ121" s="897"/>
      <c r="CK121" s="890"/>
      <c r="CL121" s="876"/>
      <c r="CM121" s="876"/>
      <c r="CN121" s="876"/>
      <c r="CO121" s="877"/>
      <c r="CP121" s="856" t="s">
        <v>460</v>
      </c>
      <c r="CQ121" s="857"/>
      <c r="CR121" s="857"/>
      <c r="CS121" s="857"/>
      <c r="CT121" s="857"/>
      <c r="CU121" s="857"/>
      <c r="CV121" s="857"/>
      <c r="CW121" s="857"/>
      <c r="CX121" s="857"/>
      <c r="CY121" s="857"/>
      <c r="CZ121" s="857"/>
      <c r="DA121" s="857"/>
      <c r="DB121" s="857"/>
      <c r="DC121" s="857"/>
      <c r="DD121" s="857"/>
      <c r="DE121" s="857"/>
      <c r="DF121" s="858"/>
      <c r="DG121" s="834">
        <v>289880</v>
      </c>
      <c r="DH121" s="835"/>
      <c r="DI121" s="835"/>
      <c r="DJ121" s="835"/>
      <c r="DK121" s="835"/>
      <c r="DL121" s="835">
        <v>275571</v>
      </c>
      <c r="DM121" s="835"/>
      <c r="DN121" s="835"/>
      <c r="DO121" s="835"/>
      <c r="DP121" s="835"/>
      <c r="DQ121" s="835">
        <v>260605</v>
      </c>
      <c r="DR121" s="835"/>
      <c r="DS121" s="835"/>
      <c r="DT121" s="835"/>
      <c r="DU121" s="835"/>
      <c r="DV121" s="812">
        <v>0.3</v>
      </c>
      <c r="DW121" s="812"/>
      <c r="DX121" s="812"/>
      <c r="DY121" s="812"/>
      <c r="DZ121" s="813"/>
    </row>
    <row r="122" spans="1:130" s="199" customFormat="1" ht="26.25" customHeight="1">
      <c r="A122" s="838"/>
      <c r="B122" s="839"/>
      <c r="C122" s="842" t="s">
        <v>439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453</v>
      </c>
      <c r="AB122" s="798"/>
      <c r="AC122" s="798"/>
      <c r="AD122" s="798"/>
      <c r="AE122" s="799"/>
      <c r="AF122" s="800" t="s">
        <v>453</v>
      </c>
      <c r="AG122" s="798"/>
      <c r="AH122" s="798"/>
      <c r="AI122" s="798"/>
      <c r="AJ122" s="799"/>
      <c r="AK122" s="800" t="s">
        <v>453</v>
      </c>
      <c r="AL122" s="798"/>
      <c r="AM122" s="798"/>
      <c r="AN122" s="798"/>
      <c r="AO122" s="799"/>
      <c r="AP122" s="845" t="s">
        <v>453</v>
      </c>
      <c r="AQ122" s="846"/>
      <c r="AR122" s="846"/>
      <c r="AS122" s="846"/>
      <c r="AT122" s="847"/>
      <c r="AU122" s="907"/>
      <c r="AV122" s="908"/>
      <c r="AW122" s="908"/>
      <c r="AX122" s="908"/>
      <c r="AY122" s="909"/>
      <c r="AZ122" s="900" t="s">
        <v>461</v>
      </c>
      <c r="BA122" s="901"/>
      <c r="BB122" s="901"/>
      <c r="BC122" s="901"/>
      <c r="BD122" s="901"/>
      <c r="BE122" s="901"/>
      <c r="BF122" s="901"/>
      <c r="BG122" s="901"/>
      <c r="BH122" s="901"/>
      <c r="BI122" s="901"/>
      <c r="BJ122" s="901"/>
      <c r="BK122" s="901"/>
      <c r="BL122" s="901"/>
      <c r="BM122" s="901"/>
      <c r="BN122" s="901"/>
      <c r="BO122" s="901"/>
      <c r="BP122" s="902"/>
      <c r="BQ122" s="903">
        <v>132483001</v>
      </c>
      <c r="BR122" s="866"/>
      <c r="BS122" s="866"/>
      <c r="BT122" s="866"/>
      <c r="BU122" s="866"/>
      <c r="BV122" s="866">
        <v>126408453</v>
      </c>
      <c r="BW122" s="866"/>
      <c r="BX122" s="866"/>
      <c r="BY122" s="866"/>
      <c r="BZ122" s="866"/>
      <c r="CA122" s="866">
        <v>120064715</v>
      </c>
      <c r="CB122" s="866"/>
      <c r="CC122" s="866"/>
      <c r="CD122" s="866"/>
      <c r="CE122" s="866"/>
      <c r="CF122" s="867">
        <v>133.30000000000001</v>
      </c>
      <c r="CG122" s="868"/>
      <c r="CH122" s="868"/>
      <c r="CI122" s="868"/>
      <c r="CJ122" s="868"/>
      <c r="CK122" s="890"/>
      <c r="CL122" s="876"/>
      <c r="CM122" s="876"/>
      <c r="CN122" s="876"/>
      <c r="CO122" s="877"/>
      <c r="CP122" s="856" t="s">
        <v>399</v>
      </c>
      <c r="CQ122" s="857"/>
      <c r="CR122" s="857"/>
      <c r="CS122" s="857"/>
      <c r="CT122" s="857"/>
      <c r="CU122" s="857"/>
      <c r="CV122" s="857"/>
      <c r="CW122" s="857"/>
      <c r="CX122" s="857"/>
      <c r="CY122" s="857"/>
      <c r="CZ122" s="857"/>
      <c r="DA122" s="857"/>
      <c r="DB122" s="857"/>
      <c r="DC122" s="857"/>
      <c r="DD122" s="857"/>
      <c r="DE122" s="857"/>
      <c r="DF122" s="858"/>
      <c r="DG122" s="834">
        <v>182506</v>
      </c>
      <c r="DH122" s="835"/>
      <c r="DI122" s="835"/>
      <c r="DJ122" s="835"/>
      <c r="DK122" s="835"/>
      <c r="DL122" s="835">
        <v>208430</v>
      </c>
      <c r="DM122" s="835"/>
      <c r="DN122" s="835"/>
      <c r="DO122" s="835"/>
      <c r="DP122" s="835"/>
      <c r="DQ122" s="835">
        <v>208378</v>
      </c>
      <c r="DR122" s="835"/>
      <c r="DS122" s="835"/>
      <c r="DT122" s="835"/>
      <c r="DU122" s="835"/>
      <c r="DV122" s="812">
        <v>0.2</v>
      </c>
      <c r="DW122" s="812"/>
      <c r="DX122" s="812"/>
      <c r="DY122" s="812"/>
      <c r="DZ122" s="813"/>
    </row>
    <row r="123" spans="1:130" s="199" customFormat="1" ht="26.25" customHeight="1">
      <c r="A123" s="838"/>
      <c r="B123" s="839"/>
      <c r="C123" s="842" t="s">
        <v>445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462</v>
      </c>
      <c r="BP123" s="899"/>
      <c r="BQ123" s="853">
        <v>199164275</v>
      </c>
      <c r="BR123" s="854"/>
      <c r="BS123" s="854"/>
      <c r="BT123" s="854"/>
      <c r="BU123" s="854"/>
      <c r="BV123" s="854">
        <v>194199925</v>
      </c>
      <c r="BW123" s="854"/>
      <c r="BX123" s="854"/>
      <c r="BY123" s="854"/>
      <c r="BZ123" s="854"/>
      <c r="CA123" s="854">
        <v>182631011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448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463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4.5</v>
      </c>
      <c r="BR124" s="852"/>
      <c r="BS124" s="852"/>
      <c r="BT124" s="852"/>
      <c r="BU124" s="852"/>
      <c r="BV124" s="852">
        <v>2.9</v>
      </c>
      <c r="BW124" s="852"/>
      <c r="BX124" s="852"/>
      <c r="BY124" s="852"/>
      <c r="BZ124" s="852"/>
      <c r="CA124" s="852">
        <v>7.5</v>
      </c>
      <c r="CB124" s="852"/>
      <c r="CC124" s="852"/>
      <c r="CD124" s="852"/>
      <c r="CE124" s="852"/>
      <c r="CF124" s="742"/>
      <c r="CG124" s="743"/>
      <c r="CH124" s="743"/>
      <c r="CI124" s="743"/>
      <c r="CJ124" s="883"/>
      <c r="CK124" s="891"/>
      <c r="CL124" s="891"/>
      <c r="CM124" s="891"/>
      <c r="CN124" s="891"/>
      <c r="CO124" s="892"/>
      <c r="CP124" s="856" t="s">
        <v>464</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450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465</v>
      </c>
      <c r="CL125" s="873"/>
      <c r="CM125" s="873"/>
      <c r="CN125" s="873"/>
      <c r="CO125" s="874"/>
      <c r="CP125" s="881" t="s">
        <v>466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452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v>648631</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468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469</v>
      </c>
      <c r="AY127" s="830"/>
      <c r="AZ127" s="830"/>
      <c r="BA127" s="830"/>
      <c r="BB127" s="830"/>
      <c r="BC127" s="830"/>
      <c r="BD127" s="830"/>
      <c r="BE127" s="831"/>
      <c r="BF127" s="829" t="s">
        <v>470</v>
      </c>
      <c r="BG127" s="830"/>
      <c r="BH127" s="830"/>
      <c r="BI127" s="830"/>
      <c r="BJ127" s="830"/>
      <c r="BK127" s="830"/>
      <c r="BL127" s="831"/>
      <c r="BM127" s="829" t="s">
        <v>471</v>
      </c>
      <c r="BN127" s="830"/>
      <c r="BO127" s="830"/>
      <c r="BP127" s="830"/>
      <c r="BQ127" s="830"/>
      <c r="BR127" s="830"/>
      <c r="BS127" s="831"/>
      <c r="BT127" s="829" t="s">
        <v>472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473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474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475</v>
      </c>
      <c r="X128" s="816"/>
      <c r="Y128" s="816"/>
      <c r="Z128" s="817"/>
      <c r="AA128" s="818">
        <v>4079110</v>
      </c>
      <c r="AB128" s="819"/>
      <c r="AC128" s="819"/>
      <c r="AD128" s="819"/>
      <c r="AE128" s="820"/>
      <c r="AF128" s="821">
        <v>3805651</v>
      </c>
      <c r="AG128" s="819"/>
      <c r="AH128" s="819"/>
      <c r="AI128" s="819"/>
      <c r="AJ128" s="820"/>
      <c r="AK128" s="821">
        <v>3783669</v>
      </c>
      <c r="AL128" s="819"/>
      <c r="AM128" s="819"/>
      <c r="AN128" s="819"/>
      <c r="AO128" s="820"/>
      <c r="AP128" s="822"/>
      <c r="AQ128" s="823"/>
      <c r="AR128" s="823"/>
      <c r="AS128" s="823"/>
      <c r="AT128" s="824"/>
      <c r="AU128" s="235"/>
      <c r="AV128" s="235"/>
      <c r="AW128" s="235"/>
      <c r="AX128" s="825" t="s">
        <v>476</v>
      </c>
      <c r="AY128" s="826"/>
      <c r="AZ128" s="826"/>
      <c r="BA128" s="826"/>
      <c r="BB128" s="826"/>
      <c r="BC128" s="826"/>
      <c r="BD128" s="826"/>
      <c r="BE128" s="827"/>
      <c r="BF128" s="804" t="s">
        <v>113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477</v>
      </c>
      <c r="CQ128" s="746"/>
      <c r="CR128" s="746"/>
      <c r="CS128" s="746"/>
      <c r="CT128" s="746"/>
      <c r="CU128" s="746"/>
      <c r="CV128" s="746"/>
      <c r="CW128" s="746"/>
      <c r="CX128" s="746"/>
      <c r="CY128" s="746"/>
      <c r="CZ128" s="746"/>
      <c r="DA128" s="746"/>
      <c r="DB128" s="746"/>
      <c r="DC128" s="746"/>
      <c r="DD128" s="746"/>
      <c r="DE128" s="746"/>
      <c r="DF128" s="747"/>
      <c r="DG128" s="808">
        <v>61819</v>
      </c>
      <c r="DH128" s="809"/>
      <c r="DI128" s="809"/>
      <c r="DJ128" s="809"/>
      <c r="DK128" s="809"/>
      <c r="DL128" s="809">
        <v>47498</v>
      </c>
      <c r="DM128" s="809"/>
      <c r="DN128" s="809"/>
      <c r="DO128" s="809"/>
      <c r="DP128" s="809"/>
      <c r="DQ128" s="809">
        <v>38441</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478</v>
      </c>
      <c r="X129" s="795"/>
      <c r="Y129" s="795"/>
      <c r="Z129" s="796"/>
      <c r="AA129" s="797">
        <v>102512050</v>
      </c>
      <c r="AB129" s="798"/>
      <c r="AC129" s="798"/>
      <c r="AD129" s="798"/>
      <c r="AE129" s="799"/>
      <c r="AF129" s="800">
        <v>101471178</v>
      </c>
      <c r="AG129" s="798"/>
      <c r="AH129" s="798"/>
      <c r="AI129" s="798"/>
      <c r="AJ129" s="799"/>
      <c r="AK129" s="800">
        <v>101989411</v>
      </c>
      <c r="AL129" s="798"/>
      <c r="AM129" s="798"/>
      <c r="AN129" s="798"/>
      <c r="AO129" s="799"/>
      <c r="AP129" s="801"/>
      <c r="AQ129" s="802"/>
      <c r="AR129" s="802"/>
      <c r="AS129" s="802"/>
      <c r="AT129" s="803"/>
      <c r="AU129" s="237"/>
      <c r="AV129" s="237"/>
      <c r="AW129" s="237"/>
      <c r="AX129" s="767" t="s">
        <v>479</v>
      </c>
      <c r="AY129" s="768"/>
      <c r="AZ129" s="768"/>
      <c r="BA129" s="768"/>
      <c r="BB129" s="768"/>
      <c r="BC129" s="768"/>
      <c r="BD129" s="768"/>
      <c r="BE129" s="769"/>
      <c r="BF129" s="787" t="s">
        <v>113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480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481</v>
      </c>
      <c r="X130" s="795"/>
      <c r="Y130" s="795"/>
      <c r="Z130" s="796"/>
      <c r="AA130" s="797">
        <v>13197401</v>
      </c>
      <c r="AB130" s="798"/>
      <c r="AC130" s="798"/>
      <c r="AD130" s="798"/>
      <c r="AE130" s="799"/>
      <c r="AF130" s="800">
        <v>11980941</v>
      </c>
      <c r="AG130" s="798"/>
      <c r="AH130" s="798"/>
      <c r="AI130" s="798"/>
      <c r="AJ130" s="799"/>
      <c r="AK130" s="800">
        <v>11939570</v>
      </c>
      <c r="AL130" s="798"/>
      <c r="AM130" s="798"/>
      <c r="AN130" s="798"/>
      <c r="AO130" s="799"/>
      <c r="AP130" s="801"/>
      <c r="AQ130" s="802"/>
      <c r="AR130" s="802"/>
      <c r="AS130" s="802"/>
      <c r="AT130" s="803"/>
      <c r="AU130" s="237"/>
      <c r="AV130" s="237"/>
      <c r="AW130" s="237"/>
      <c r="AX130" s="767" t="s">
        <v>482</v>
      </c>
      <c r="AY130" s="768"/>
      <c r="AZ130" s="768"/>
      <c r="BA130" s="768"/>
      <c r="BB130" s="768"/>
      <c r="BC130" s="768"/>
      <c r="BD130" s="768"/>
      <c r="BE130" s="769"/>
      <c r="BF130" s="770">
        <v>4.4000000000000004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483</v>
      </c>
      <c r="X131" s="778"/>
      <c r="Y131" s="778"/>
      <c r="Z131" s="779"/>
      <c r="AA131" s="780">
        <v>89314649</v>
      </c>
      <c r="AB131" s="781"/>
      <c r="AC131" s="781"/>
      <c r="AD131" s="781"/>
      <c r="AE131" s="782"/>
      <c r="AF131" s="783">
        <v>89490237</v>
      </c>
      <c r="AG131" s="781"/>
      <c r="AH131" s="781"/>
      <c r="AI131" s="781"/>
      <c r="AJ131" s="782"/>
      <c r="AK131" s="783">
        <v>90049841</v>
      </c>
      <c r="AL131" s="781"/>
      <c r="AM131" s="781"/>
      <c r="AN131" s="781"/>
      <c r="AO131" s="782"/>
      <c r="AP131" s="784"/>
      <c r="AQ131" s="785"/>
      <c r="AR131" s="785"/>
      <c r="AS131" s="785"/>
      <c r="AT131" s="786"/>
      <c r="AU131" s="237"/>
      <c r="AV131" s="237"/>
      <c r="AW131" s="237"/>
      <c r="AX131" s="745" t="s">
        <v>484</v>
      </c>
      <c r="AY131" s="746"/>
      <c r="AZ131" s="746"/>
      <c r="BA131" s="746"/>
      <c r="BB131" s="746"/>
      <c r="BC131" s="746"/>
      <c r="BD131" s="746"/>
      <c r="BE131" s="747"/>
      <c r="BF131" s="748">
        <v>7.5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485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486</v>
      </c>
      <c r="W132" s="758"/>
      <c r="X132" s="758"/>
      <c r="Y132" s="758"/>
      <c r="Z132" s="759"/>
      <c r="AA132" s="760">
        <v>4.4670723609999996</v>
      </c>
      <c r="AB132" s="761"/>
      <c r="AC132" s="761"/>
      <c r="AD132" s="761"/>
      <c r="AE132" s="762"/>
      <c r="AF132" s="763">
        <v>4.1147996960000004</v>
      </c>
      <c r="AG132" s="761"/>
      <c r="AH132" s="761"/>
      <c r="AI132" s="761"/>
      <c r="AJ132" s="762"/>
      <c r="AK132" s="763">
        <v>4.6432064220000004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487</v>
      </c>
      <c r="W133" s="737"/>
      <c r="X133" s="737"/>
      <c r="Y133" s="737"/>
      <c r="Z133" s="738"/>
      <c r="AA133" s="739">
        <v>5.6</v>
      </c>
      <c r="AB133" s="740"/>
      <c r="AC133" s="740"/>
      <c r="AD133" s="740"/>
      <c r="AE133" s="741"/>
      <c r="AF133" s="739">
        <v>4.7</v>
      </c>
      <c r="AG133" s="740"/>
      <c r="AH133" s="740"/>
      <c r="AI133" s="740"/>
      <c r="AJ133" s="741"/>
      <c r="AK133" s="739">
        <v>4.4000000000000004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customSheetViews>
    <customSheetView guid="{446768C9-8DE2-47B1-B343-2AFFE1F96BD6}"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G74" sqref="AG7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customSheetViews>
    <customSheetView guid="{446768C9-8DE2-47B1-B343-2AFFE1F96BD6}" scale="70" showPageBreaks="1" showGridLines="0" fitToPage="1" hiddenRows="1" hiddenColumns="1" view="pageBreakPreview" topLeftCell="D25">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AK13" sqref="AK13:AT13"/>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customSheetViews>
    <customSheetView guid="{446768C9-8DE2-47B1-B343-2AFFE1F96BD6}" scale="55"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AM13" sqref="AM13:AT13"/>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488</v>
      </c>
      <c r="B5" s="248"/>
      <c r="C5" s="248"/>
      <c r="D5" s="248"/>
      <c r="E5" s="248"/>
      <c r="F5" s="248"/>
      <c r="G5" s="248"/>
      <c r="H5" s="248"/>
      <c r="I5" s="248"/>
      <c r="J5" s="248"/>
      <c r="K5" s="248"/>
      <c r="L5" s="248"/>
      <c r="M5" s="248"/>
      <c r="N5" s="248"/>
      <c r="O5" s="249"/>
    </row>
    <row r="6" spans="1:16">
      <c r="A6" s="250"/>
      <c r="B6" s="246"/>
      <c r="C6" s="246"/>
      <c r="D6" s="246"/>
      <c r="E6" s="246"/>
      <c r="F6" s="246"/>
      <c r="G6" s="251" t="s">
        <v>489</v>
      </c>
      <c r="H6" s="251"/>
      <c r="I6" s="251"/>
      <c r="J6" s="251"/>
      <c r="K6" s="246"/>
      <c r="L6" s="246"/>
      <c r="M6" s="246"/>
      <c r="N6" s="246"/>
    </row>
    <row r="7" spans="1:16">
      <c r="A7" s="250"/>
      <c r="B7" s="246"/>
      <c r="C7" s="246"/>
      <c r="D7" s="246"/>
      <c r="E7" s="246"/>
      <c r="F7" s="246"/>
      <c r="G7" s="253"/>
      <c r="H7" s="254"/>
      <c r="I7" s="254"/>
      <c r="J7" s="255"/>
      <c r="K7" s="1152" t="s">
        <v>490</v>
      </c>
      <c r="L7" s="256"/>
      <c r="M7" s="257" t="s">
        <v>491</v>
      </c>
      <c r="N7" s="258"/>
    </row>
    <row r="8" spans="1:16">
      <c r="A8" s="250"/>
      <c r="B8" s="246"/>
      <c r="C8" s="246"/>
      <c r="D8" s="246"/>
      <c r="E8" s="246"/>
      <c r="F8" s="246"/>
      <c r="G8" s="259"/>
      <c r="H8" s="260"/>
      <c r="I8" s="260"/>
      <c r="J8" s="261"/>
      <c r="K8" s="1153"/>
      <c r="L8" s="262" t="s">
        <v>492</v>
      </c>
      <c r="M8" s="263" t="s">
        <v>493</v>
      </c>
      <c r="N8" s="264" t="s">
        <v>494</v>
      </c>
    </row>
    <row r="9" spans="1:16">
      <c r="A9" s="250"/>
      <c r="B9" s="246"/>
      <c r="C9" s="246"/>
      <c r="D9" s="246"/>
      <c r="E9" s="246"/>
      <c r="F9" s="246"/>
      <c r="G9" s="1166" t="s">
        <v>495</v>
      </c>
      <c r="H9" s="1167"/>
      <c r="I9" s="1167"/>
      <c r="J9" s="1168"/>
      <c r="K9" s="265">
        <v>29673399</v>
      </c>
      <c r="L9" s="266">
        <v>56817</v>
      </c>
      <c r="M9" s="267">
        <v>57606</v>
      </c>
      <c r="N9" s="268">
        <v>-1.4</v>
      </c>
    </row>
    <row r="10" spans="1:16">
      <c r="A10" s="250"/>
      <c r="B10" s="246"/>
      <c r="C10" s="246"/>
      <c r="D10" s="246"/>
      <c r="E10" s="246"/>
      <c r="F10" s="246"/>
      <c r="G10" s="1166" t="s">
        <v>496</v>
      </c>
      <c r="H10" s="1167"/>
      <c r="I10" s="1167"/>
      <c r="J10" s="1168"/>
      <c r="K10" s="269">
        <v>229665</v>
      </c>
      <c r="L10" s="270">
        <v>440</v>
      </c>
      <c r="M10" s="271">
        <v>2562</v>
      </c>
      <c r="N10" s="272">
        <v>-82.8</v>
      </c>
    </row>
    <row r="11" spans="1:16" ht="13.5" customHeight="1">
      <c r="A11" s="250"/>
      <c r="B11" s="246"/>
      <c r="C11" s="246"/>
      <c r="D11" s="246"/>
      <c r="E11" s="246"/>
      <c r="F11" s="246"/>
      <c r="G11" s="1166" t="s">
        <v>497</v>
      </c>
      <c r="H11" s="1167"/>
      <c r="I11" s="1167"/>
      <c r="J11" s="1168"/>
      <c r="K11" s="269">
        <v>47729</v>
      </c>
      <c r="L11" s="270">
        <v>91</v>
      </c>
      <c r="M11" s="271">
        <v>1597</v>
      </c>
      <c r="N11" s="272">
        <v>-94.3</v>
      </c>
    </row>
    <row r="12" spans="1:16" ht="13.5" customHeight="1">
      <c r="A12" s="250"/>
      <c r="B12" s="246"/>
      <c r="C12" s="246"/>
      <c r="D12" s="246"/>
      <c r="E12" s="246"/>
      <c r="F12" s="246"/>
      <c r="G12" s="1166" t="s">
        <v>498</v>
      </c>
      <c r="H12" s="1167"/>
      <c r="I12" s="1167"/>
      <c r="J12" s="1168"/>
      <c r="K12" s="269" t="s">
        <v>499</v>
      </c>
      <c r="L12" s="270" t="s">
        <v>499</v>
      </c>
      <c r="M12" s="271">
        <v>583</v>
      </c>
      <c r="N12" s="272" t="s">
        <v>499</v>
      </c>
    </row>
    <row r="13" spans="1:16" ht="13.5" customHeight="1">
      <c r="A13" s="250"/>
      <c r="B13" s="246"/>
      <c r="C13" s="246"/>
      <c r="D13" s="246"/>
      <c r="E13" s="246"/>
      <c r="F13" s="246"/>
      <c r="G13" s="1166" t="s">
        <v>500</v>
      </c>
      <c r="H13" s="1167"/>
      <c r="I13" s="1167"/>
      <c r="J13" s="1168"/>
      <c r="K13" s="269">
        <v>10868</v>
      </c>
      <c r="L13" s="270">
        <v>21</v>
      </c>
      <c r="M13" s="271">
        <v>23</v>
      </c>
      <c r="N13" s="272">
        <v>-8.6999999999999993</v>
      </c>
    </row>
    <row r="14" spans="1:16" ht="13.5" customHeight="1">
      <c r="A14" s="250"/>
      <c r="B14" s="246"/>
      <c r="C14" s="246"/>
      <c r="D14" s="246"/>
      <c r="E14" s="246"/>
      <c r="F14" s="246"/>
      <c r="G14" s="1166" t="s">
        <v>501</v>
      </c>
      <c r="H14" s="1167"/>
      <c r="I14" s="1167"/>
      <c r="J14" s="1168"/>
      <c r="K14" s="269">
        <v>704191</v>
      </c>
      <c r="L14" s="270">
        <v>1348</v>
      </c>
      <c r="M14" s="271">
        <v>1821</v>
      </c>
      <c r="N14" s="272">
        <v>-26</v>
      </c>
    </row>
    <row r="15" spans="1:16" ht="13.5" customHeight="1">
      <c r="A15" s="250"/>
      <c r="B15" s="246"/>
      <c r="C15" s="246"/>
      <c r="D15" s="246"/>
      <c r="E15" s="246"/>
      <c r="F15" s="246"/>
      <c r="G15" s="1166" t="s">
        <v>502</v>
      </c>
      <c r="H15" s="1167"/>
      <c r="I15" s="1167"/>
      <c r="J15" s="1168"/>
      <c r="K15" s="269">
        <v>944026</v>
      </c>
      <c r="L15" s="270">
        <v>1808</v>
      </c>
      <c r="M15" s="271">
        <v>1288</v>
      </c>
      <c r="N15" s="272">
        <v>40.4</v>
      </c>
    </row>
    <row r="16" spans="1:16">
      <c r="A16" s="250"/>
      <c r="B16" s="246"/>
      <c r="C16" s="246"/>
      <c r="D16" s="246"/>
      <c r="E16" s="246"/>
      <c r="F16" s="246"/>
      <c r="G16" s="1169" t="s">
        <v>503</v>
      </c>
      <c r="H16" s="1170"/>
      <c r="I16" s="1170"/>
      <c r="J16" s="1171"/>
      <c r="K16" s="270">
        <v>-2306228</v>
      </c>
      <c r="L16" s="270">
        <v>-4416</v>
      </c>
      <c r="M16" s="271">
        <v>-4777</v>
      </c>
      <c r="N16" s="272">
        <v>-7.6</v>
      </c>
    </row>
    <row r="17" spans="1:16">
      <c r="A17" s="250"/>
      <c r="B17" s="246"/>
      <c r="C17" s="246"/>
      <c r="D17" s="246"/>
      <c r="E17" s="246"/>
      <c r="F17" s="246"/>
      <c r="G17" s="1169" t="s">
        <v>172</v>
      </c>
      <c r="H17" s="1170"/>
      <c r="I17" s="1170"/>
      <c r="J17" s="1171"/>
      <c r="K17" s="270">
        <v>29303650</v>
      </c>
      <c r="L17" s="270">
        <v>56109</v>
      </c>
      <c r="M17" s="271">
        <v>60704</v>
      </c>
      <c r="N17" s="272">
        <v>-7.6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504</v>
      </c>
      <c r="H19" s="246"/>
      <c r="I19" s="246"/>
      <c r="J19" s="246"/>
      <c r="K19" s="246"/>
      <c r="L19" s="246"/>
      <c r="M19" s="246"/>
      <c r="N19" s="246"/>
    </row>
    <row r="20" spans="1:16">
      <c r="A20" s="250"/>
      <c r="B20" s="246"/>
      <c r="C20" s="246"/>
      <c r="D20" s="246"/>
      <c r="E20" s="246"/>
      <c r="F20" s="246"/>
      <c r="G20" s="274"/>
      <c r="H20" s="275"/>
      <c r="I20" s="275"/>
      <c r="J20" s="276"/>
      <c r="K20" s="277" t="s">
        <v>505</v>
      </c>
      <c r="L20" s="278" t="s">
        <v>506</v>
      </c>
      <c r="M20" s="279" t="s">
        <v>507</v>
      </c>
      <c r="N20" s="280"/>
    </row>
    <row r="21" spans="1:16" s="286" customFormat="1">
      <c r="A21" s="281"/>
      <c r="B21" s="251"/>
      <c r="C21" s="251"/>
      <c r="D21" s="251"/>
      <c r="E21" s="251"/>
      <c r="F21" s="251"/>
      <c r="G21" s="1163" t="s">
        <v>508</v>
      </c>
      <c r="H21" s="1164"/>
      <c r="I21" s="1164"/>
      <c r="J21" s="1165"/>
      <c r="K21" s="282">
        <v>5.62</v>
      </c>
      <c r="L21" s="283">
        <v>6.19</v>
      </c>
      <c r="M21" s="284">
        <v>-0.56999999999999995</v>
      </c>
      <c r="N21" s="251"/>
      <c r="O21" s="285"/>
      <c r="P21" s="281"/>
    </row>
    <row r="22" spans="1:16" s="286" customFormat="1">
      <c r="A22" s="281"/>
      <c r="B22" s="251"/>
      <c r="C22" s="251"/>
      <c r="D22" s="251"/>
      <c r="E22" s="251"/>
      <c r="F22" s="251"/>
      <c r="G22" s="1163" t="s">
        <v>509</v>
      </c>
      <c r="H22" s="1164"/>
      <c r="I22" s="1164"/>
      <c r="J22" s="1165"/>
      <c r="K22" s="287">
        <v>102.1</v>
      </c>
      <c r="L22" s="288">
        <v>100.2</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510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511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512</v>
      </c>
      <c r="H29" s="251"/>
      <c r="I29" s="251"/>
      <c r="J29" s="251"/>
      <c r="K29" s="246"/>
      <c r="L29" s="246"/>
      <c r="M29" s="246"/>
      <c r="N29" s="246"/>
      <c r="O29" s="295"/>
    </row>
    <row r="30" spans="1:16">
      <c r="A30" s="250"/>
      <c r="B30" s="246"/>
      <c r="C30" s="246"/>
      <c r="D30" s="246"/>
      <c r="E30" s="246"/>
      <c r="F30" s="246"/>
      <c r="G30" s="253"/>
      <c r="H30" s="254"/>
      <c r="I30" s="254"/>
      <c r="J30" s="255"/>
      <c r="K30" s="1152" t="s">
        <v>490</v>
      </c>
      <c r="L30" s="256"/>
      <c r="M30" s="257" t="s">
        <v>491</v>
      </c>
      <c r="N30" s="258"/>
    </row>
    <row r="31" spans="1:16">
      <c r="A31" s="250"/>
      <c r="B31" s="246"/>
      <c r="C31" s="246"/>
      <c r="D31" s="246"/>
      <c r="E31" s="246"/>
      <c r="F31" s="246"/>
      <c r="G31" s="259"/>
      <c r="H31" s="260"/>
      <c r="I31" s="260"/>
      <c r="J31" s="261"/>
      <c r="K31" s="1153"/>
      <c r="L31" s="262" t="s">
        <v>492</v>
      </c>
      <c r="M31" s="263" t="s">
        <v>493</v>
      </c>
      <c r="N31" s="264" t="s">
        <v>494</v>
      </c>
    </row>
    <row r="32" spans="1:16" ht="27" customHeight="1">
      <c r="A32" s="250"/>
      <c r="B32" s="246"/>
      <c r="C32" s="246"/>
      <c r="D32" s="246"/>
      <c r="E32" s="246"/>
      <c r="F32" s="246"/>
      <c r="G32" s="1154" t="s">
        <v>513</v>
      </c>
      <c r="H32" s="1155"/>
      <c r="I32" s="1155"/>
      <c r="J32" s="1156"/>
      <c r="K32" s="296">
        <v>15341157</v>
      </c>
      <c r="L32" s="296">
        <v>29374</v>
      </c>
      <c r="M32" s="297">
        <v>38230</v>
      </c>
      <c r="N32" s="298">
        <v>-23.2</v>
      </c>
    </row>
    <row r="33" spans="1:16" ht="13.5" customHeight="1">
      <c r="A33" s="250"/>
      <c r="B33" s="246"/>
      <c r="C33" s="246"/>
      <c r="D33" s="246"/>
      <c r="E33" s="246"/>
      <c r="F33" s="246"/>
      <c r="G33" s="1154" t="s">
        <v>514</v>
      </c>
      <c r="H33" s="1155"/>
      <c r="I33" s="1155"/>
      <c r="J33" s="1156"/>
      <c r="K33" s="296" t="s">
        <v>499</v>
      </c>
      <c r="L33" s="296" t="s">
        <v>499</v>
      </c>
      <c r="M33" s="297" t="s">
        <v>499</v>
      </c>
      <c r="N33" s="298" t="s">
        <v>499</v>
      </c>
    </row>
    <row r="34" spans="1:16" ht="27" customHeight="1">
      <c r="A34" s="250"/>
      <c r="B34" s="246"/>
      <c r="C34" s="246"/>
      <c r="D34" s="246"/>
      <c r="E34" s="246"/>
      <c r="F34" s="246"/>
      <c r="G34" s="1154" t="s">
        <v>515</v>
      </c>
      <c r="H34" s="1155"/>
      <c r="I34" s="1155"/>
      <c r="J34" s="1156"/>
      <c r="K34" s="296">
        <v>83333</v>
      </c>
      <c r="L34" s="296">
        <v>160</v>
      </c>
      <c r="M34" s="297">
        <v>109</v>
      </c>
      <c r="N34" s="298">
        <v>46.8</v>
      </c>
    </row>
    <row r="35" spans="1:16" ht="27" customHeight="1">
      <c r="A35" s="250"/>
      <c r="B35" s="246"/>
      <c r="C35" s="246"/>
      <c r="D35" s="246"/>
      <c r="E35" s="246"/>
      <c r="F35" s="246"/>
      <c r="G35" s="1154" t="s">
        <v>516</v>
      </c>
      <c r="H35" s="1155"/>
      <c r="I35" s="1155"/>
      <c r="J35" s="1156"/>
      <c r="K35" s="296">
        <v>3429826</v>
      </c>
      <c r="L35" s="296">
        <v>6567</v>
      </c>
      <c r="M35" s="297">
        <v>9521</v>
      </c>
      <c r="N35" s="298">
        <v>-31</v>
      </c>
    </row>
    <row r="36" spans="1:16" ht="27" customHeight="1">
      <c r="A36" s="250"/>
      <c r="B36" s="246"/>
      <c r="C36" s="246"/>
      <c r="D36" s="246"/>
      <c r="E36" s="246"/>
      <c r="F36" s="246"/>
      <c r="G36" s="1154" t="s">
        <v>517</v>
      </c>
      <c r="H36" s="1155"/>
      <c r="I36" s="1155"/>
      <c r="J36" s="1156"/>
      <c r="K36" s="296" t="s">
        <v>499</v>
      </c>
      <c r="L36" s="296" t="s">
        <v>499</v>
      </c>
      <c r="M36" s="297">
        <v>386</v>
      </c>
      <c r="N36" s="298" t="s">
        <v>499</v>
      </c>
    </row>
    <row r="37" spans="1:16" ht="13.5" customHeight="1">
      <c r="A37" s="250"/>
      <c r="B37" s="246"/>
      <c r="C37" s="246"/>
      <c r="D37" s="246"/>
      <c r="E37" s="246"/>
      <c r="F37" s="246"/>
      <c r="G37" s="1154" t="s">
        <v>518</v>
      </c>
      <c r="H37" s="1155"/>
      <c r="I37" s="1155"/>
      <c r="J37" s="1156"/>
      <c r="K37" s="296">
        <v>1050118</v>
      </c>
      <c r="L37" s="296">
        <v>2011</v>
      </c>
      <c r="M37" s="297">
        <v>876</v>
      </c>
      <c r="N37" s="298">
        <v>129.6</v>
      </c>
    </row>
    <row r="38" spans="1:16" ht="27" customHeight="1">
      <c r="A38" s="250"/>
      <c r="B38" s="246"/>
      <c r="C38" s="246"/>
      <c r="D38" s="246"/>
      <c r="E38" s="246"/>
      <c r="F38" s="246"/>
      <c r="G38" s="1157" t="s">
        <v>519</v>
      </c>
      <c r="H38" s="1158"/>
      <c r="I38" s="1158"/>
      <c r="J38" s="1159"/>
      <c r="K38" s="299">
        <v>5</v>
      </c>
      <c r="L38" s="299">
        <v>0</v>
      </c>
      <c r="M38" s="300">
        <v>2</v>
      </c>
      <c r="N38" s="301">
        <v>-100</v>
      </c>
      <c r="O38" s="295"/>
    </row>
    <row r="39" spans="1:16">
      <c r="A39" s="250"/>
      <c r="B39" s="246"/>
      <c r="C39" s="246"/>
      <c r="D39" s="246"/>
      <c r="E39" s="246"/>
      <c r="F39" s="246"/>
      <c r="G39" s="1157" t="s">
        <v>520</v>
      </c>
      <c r="H39" s="1158"/>
      <c r="I39" s="1158"/>
      <c r="J39" s="1159"/>
      <c r="K39" s="302">
        <v>-3783669</v>
      </c>
      <c r="L39" s="302">
        <v>-7245</v>
      </c>
      <c r="M39" s="303">
        <v>-8387</v>
      </c>
      <c r="N39" s="304">
        <v>-13.6</v>
      </c>
      <c r="O39" s="295"/>
    </row>
    <row r="40" spans="1:16" ht="27" customHeight="1">
      <c r="A40" s="250"/>
      <c r="B40" s="246"/>
      <c r="C40" s="246"/>
      <c r="D40" s="246"/>
      <c r="E40" s="246"/>
      <c r="F40" s="246"/>
      <c r="G40" s="1154" t="s">
        <v>521</v>
      </c>
      <c r="H40" s="1155"/>
      <c r="I40" s="1155"/>
      <c r="J40" s="1156"/>
      <c r="K40" s="302">
        <v>-11939570</v>
      </c>
      <c r="L40" s="302">
        <v>-22861</v>
      </c>
      <c r="M40" s="303">
        <v>-29253</v>
      </c>
      <c r="N40" s="304">
        <v>-21.9</v>
      </c>
      <c r="O40" s="295"/>
    </row>
    <row r="41" spans="1:16">
      <c r="A41" s="250"/>
      <c r="B41" s="246"/>
      <c r="C41" s="246"/>
      <c r="D41" s="246"/>
      <c r="E41" s="246"/>
      <c r="F41" s="246"/>
      <c r="G41" s="1160" t="s">
        <v>283</v>
      </c>
      <c r="H41" s="1161"/>
      <c r="I41" s="1161"/>
      <c r="J41" s="1162"/>
      <c r="K41" s="296">
        <v>4181200</v>
      </c>
      <c r="L41" s="302">
        <v>8006</v>
      </c>
      <c r="M41" s="303">
        <v>11483</v>
      </c>
      <c r="N41" s="304">
        <v>-30.3</v>
      </c>
      <c r="O41" s="295"/>
    </row>
    <row r="42" spans="1:16">
      <c r="A42" s="250"/>
      <c r="B42" s="246"/>
      <c r="C42" s="246"/>
      <c r="D42" s="246"/>
      <c r="E42" s="246"/>
      <c r="F42" s="246"/>
      <c r="G42" s="305" t="s">
        <v>522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523</v>
      </c>
      <c r="B47" s="246"/>
      <c r="C47" s="246"/>
      <c r="D47" s="246"/>
      <c r="E47" s="246"/>
      <c r="F47" s="246"/>
      <c r="G47" s="246"/>
      <c r="H47" s="246"/>
      <c r="I47" s="246"/>
      <c r="J47" s="246"/>
      <c r="K47" s="246"/>
      <c r="L47" s="246"/>
      <c r="M47" s="246"/>
      <c r="N47" s="246"/>
    </row>
    <row r="48" spans="1:16">
      <c r="A48" s="250"/>
      <c r="B48" s="246"/>
      <c r="C48" s="246"/>
      <c r="D48" s="246"/>
      <c r="E48" s="246"/>
      <c r="F48" s="246"/>
      <c r="G48" s="310" t="s">
        <v>524</v>
      </c>
      <c r="H48" s="310"/>
      <c r="I48" s="310"/>
      <c r="J48" s="310"/>
      <c r="K48" s="310"/>
      <c r="L48" s="310"/>
      <c r="M48" s="311"/>
      <c r="N48" s="310"/>
    </row>
    <row r="49" spans="1:14" ht="13.5" customHeight="1">
      <c r="A49" s="250"/>
      <c r="B49" s="246"/>
      <c r="C49" s="246"/>
      <c r="D49" s="246"/>
      <c r="E49" s="246"/>
      <c r="F49" s="246"/>
      <c r="G49" s="312"/>
      <c r="H49" s="313"/>
      <c r="I49" s="1147" t="s">
        <v>490</v>
      </c>
      <c r="J49" s="1149" t="s">
        <v>525</v>
      </c>
      <c r="K49" s="1150"/>
      <c r="L49" s="1150"/>
      <c r="M49" s="1150"/>
      <c r="N49" s="1151"/>
    </row>
    <row r="50" spans="1:14">
      <c r="A50" s="250"/>
      <c r="B50" s="246"/>
      <c r="C50" s="246"/>
      <c r="D50" s="246"/>
      <c r="E50" s="246"/>
      <c r="F50" s="246"/>
      <c r="G50" s="314"/>
      <c r="H50" s="315"/>
      <c r="I50" s="1148"/>
      <c r="J50" s="316" t="s">
        <v>526</v>
      </c>
      <c r="K50" s="317" t="s">
        <v>527</v>
      </c>
      <c r="L50" s="318" t="s">
        <v>528</v>
      </c>
      <c r="M50" s="319" t="s">
        <v>529</v>
      </c>
      <c r="N50" s="320" t="s">
        <v>530</v>
      </c>
    </row>
    <row r="51" spans="1:14">
      <c r="A51" s="250"/>
      <c r="B51" s="246"/>
      <c r="C51" s="246"/>
      <c r="D51" s="246"/>
      <c r="E51" s="246"/>
      <c r="F51" s="246"/>
      <c r="G51" s="312" t="s">
        <v>531</v>
      </c>
      <c r="H51" s="313"/>
      <c r="I51" s="321">
        <v>21938828</v>
      </c>
      <c r="J51" s="322">
        <v>42472</v>
      </c>
      <c r="K51" s="323">
        <v>-6</v>
      </c>
      <c r="L51" s="324">
        <v>41705</v>
      </c>
      <c r="M51" s="325">
        <v>-4.9000000000000004</v>
      </c>
      <c r="N51" s="326">
        <v>-1.1000000000000001</v>
      </c>
    </row>
    <row r="52" spans="1:14">
      <c r="A52" s="250"/>
      <c r="B52" s="246"/>
      <c r="C52" s="246"/>
      <c r="D52" s="246"/>
      <c r="E52" s="246"/>
      <c r="F52" s="246"/>
      <c r="G52" s="327"/>
      <c r="H52" s="328" t="s">
        <v>532</v>
      </c>
      <c r="I52" s="329">
        <v>12075662</v>
      </c>
      <c r="J52" s="330">
        <v>23378</v>
      </c>
      <c r="K52" s="331">
        <v>-10.5</v>
      </c>
      <c r="L52" s="332">
        <v>22742</v>
      </c>
      <c r="M52" s="333">
        <v>-4.0999999999999996</v>
      </c>
      <c r="N52" s="334">
        <v>-6.4</v>
      </c>
    </row>
    <row r="53" spans="1:14">
      <c r="A53" s="250"/>
      <c r="B53" s="246"/>
      <c r="C53" s="246"/>
      <c r="D53" s="246"/>
      <c r="E53" s="246"/>
      <c r="F53" s="246"/>
      <c r="G53" s="312" t="s">
        <v>533</v>
      </c>
      <c r="H53" s="313"/>
      <c r="I53" s="321">
        <v>24459214</v>
      </c>
      <c r="J53" s="322">
        <v>47139</v>
      </c>
      <c r="K53" s="323">
        <v>11</v>
      </c>
      <c r="L53" s="324">
        <v>47677</v>
      </c>
      <c r="M53" s="325">
        <v>14.3</v>
      </c>
      <c r="N53" s="326">
        <v>-3.3</v>
      </c>
    </row>
    <row r="54" spans="1:14">
      <c r="A54" s="250"/>
      <c r="B54" s="246"/>
      <c r="C54" s="246"/>
      <c r="D54" s="246"/>
      <c r="E54" s="246"/>
      <c r="F54" s="246"/>
      <c r="G54" s="327"/>
      <c r="H54" s="328" t="s">
        <v>532</v>
      </c>
      <c r="I54" s="329">
        <v>10684705</v>
      </c>
      <c r="J54" s="330">
        <v>20592</v>
      </c>
      <c r="K54" s="331">
        <v>-11.9</v>
      </c>
      <c r="L54" s="332">
        <v>23360</v>
      </c>
      <c r="M54" s="333">
        <v>2.7</v>
      </c>
      <c r="N54" s="334">
        <v>-14.6</v>
      </c>
    </row>
    <row r="55" spans="1:14">
      <c r="A55" s="250"/>
      <c r="B55" s="246"/>
      <c r="C55" s="246"/>
      <c r="D55" s="246"/>
      <c r="E55" s="246"/>
      <c r="F55" s="246"/>
      <c r="G55" s="312" t="s">
        <v>534</v>
      </c>
      <c r="H55" s="313"/>
      <c r="I55" s="321">
        <v>24075311</v>
      </c>
      <c r="J55" s="322">
        <v>46258</v>
      </c>
      <c r="K55" s="323">
        <v>-1.9</v>
      </c>
      <c r="L55" s="324">
        <v>51613</v>
      </c>
      <c r="M55" s="325">
        <v>8.3000000000000007</v>
      </c>
      <c r="N55" s="326">
        <v>-10.199999999999999</v>
      </c>
    </row>
    <row r="56" spans="1:14">
      <c r="A56" s="250"/>
      <c r="B56" s="246"/>
      <c r="C56" s="246"/>
      <c r="D56" s="246"/>
      <c r="E56" s="246"/>
      <c r="F56" s="246"/>
      <c r="G56" s="327"/>
      <c r="H56" s="328" t="s">
        <v>532</v>
      </c>
      <c r="I56" s="329">
        <v>12713039</v>
      </c>
      <c r="J56" s="330">
        <v>24426</v>
      </c>
      <c r="K56" s="331">
        <v>18.600000000000001</v>
      </c>
      <c r="L56" s="332">
        <v>25872</v>
      </c>
      <c r="M56" s="333">
        <v>10.8</v>
      </c>
      <c r="N56" s="334">
        <v>7.8</v>
      </c>
    </row>
    <row r="57" spans="1:14">
      <c r="A57" s="250"/>
      <c r="B57" s="246"/>
      <c r="C57" s="246"/>
      <c r="D57" s="246"/>
      <c r="E57" s="246"/>
      <c r="F57" s="246"/>
      <c r="G57" s="312" t="s">
        <v>535</v>
      </c>
      <c r="H57" s="313"/>
      <c r="I57" s="321">
        <v>27615066</v>
      </c>
      <c r="J57" s="322">
        <v>52921</v>
      </c>
      <c r="K57" s="323">
        <v>14.4</v>
      </c>
      <c r="L57" s="324">
        <v>50880</v>
      </c>
      <c r="M57" s="325">
        <v>-1.4</v>
      </c>
      <c r="N57" s="326">
        <v>15.8</v>
      </c>
    </row>
    <row r="58" spans="1:14">
      <c r="A58" s="250"/>
      <c r="B58" s="246"/>
      <c r="C58" s="246"/>
      <c r="D58" s="246"/>
      <c r="E58" s="246"/>
      <c r="F58" s="246"/>
      <c r="G58" s="327"/>
      <c r="H58" s="328" t="s">
        <v>532</v>
      </c>
      <c r="I58" s="329">
        <v>14275581</v>
      </c>
      <c r="J58" s="330">
        <v>27357</v>
      </c>
      <c r="K58" s="331">
        <v>12</v>
      </c>
      <c r="L58" s="332">
        <v>27819</v>
      </c>
      <c r="M58" s="333">
        <v>7.5</v>
      </c>
      <c r="N58" s="334">
        <v>4.5</v>
      </c>
    </row>
    <row r="59" spans="1:14">
      <c r="A59" s="250"/>
      <c r="B59" s="246"/>
      <c r="C59" s="246"/>
      <c r="D59" s="246"/>
      <c r="E59" s="246"/>
      <c r="F59" s="246"/>
      <c r="G59" s="312" t="s">
        <v>536</v>
      </c>
      <c r="H59" s="313"/>
      <c r="I59" s="321">
        <v>31181840</v>
      </c>
      <c r="J59" s="322">
        <v>59705</v>
      </c>
      <c r="K59" s="323">
        <v>12.8</v>
      </c>
      <c r="L59" s="324">
        <v>46395</v>
      </c>
      <c r="M59" s="325">
        <v>-8.8000000000000007</v>
      </c>
      <c r="N59" s="326">
        <v>21.6</v>
      </c>
    </row>
    <row r="60" spans="1:14">
      <c r="A60" s="250"/>
      <c r="B60" s="246"/>
      <c r="C60" s="246"/>
      <c r="D60" s="246"/>
      <c r="E60" s="246"/>
      <c r="F60" s="246"/>
      <c r="G60" s="327"/>
      <c r="H60" s="328" t="s">
        <v>532</v>
      </c>
      <c r="I60" s="335">
        <v>15622884</v>
      </c>
      <c r="J60" s="330">
        <v>29914</v>
      </c>
      <c r="K60" s="331">
        <v>9.3000000000000007</v>
      </c>
      <c r="L60" s="332">
        <v>26304</v>
      </c>
      <c r="M60" s="333">
        <v>-5.4</v>
      </c>
      <c r="N60" s="334">
        <v>14.7</v>
      </c>
    </row>
    <row r="61" spans="1:14">
      <c r="A61" s="250"/>
      <c r="B61" s="246"/>
      <c r="C61" s="246"/>
      <c r="D61" s="246"/>
      <c r="E61" s="246"/>
      <c r="F61" s="246"/>
      <c r="G61" s="312" t="s">
        <v>537</v>
      </c>
      <c r="H61" s="336"/>
      <c r="I61" s="337">
        <v>25854052</v>
      </c>
      <c r="J61" s="338">
        <v>49699</v>
      </c>
      <c r="K61" s="339">
        <v>6.1</v>
      </c>
      <c r="L61" s="340">
        <v>47654</v>
      </c>
      <c r="M61" s="341">
        <v>1.5</v>
      </c>
      <c r="N61" s="326">
        <v>4.5999999999999996</v>
      </c>
    </row>
    <row r="62" spans="1:14">
      <c r="A62" s="250"/>
      <c r="B62" s="246"/>
      <c r="C62" s="246"/>
      <c r="D62" s="246"/>
      <c r="E62" s="246"/>
      <c r="F62" s="246"/>
      <c r="G62" s="327"/>
      <c r="H62" s="328" t="s">
        <v>532</v>
      </c>
      <c r="I62" s="329">
        <v>13074374</v>
      </c>
      <c r="J62" s="330">
        <v>25133</v>
      </c>
      <c r="K62" s="331">
        <v>3.5</v>
      </c>
      <c r="L62" s="332">
        <v>25219</v>
      </c>
      <c r="M62" s="333">
        <v>2.2999999999999998</v>
      </c>
      <c r="N62" s="334">
        <v>1.2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customSheetViews>
    <customSheetView guid="{446768C9-8DE2-47B1-B343-2AFFE1F96BD6}" scale="55"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M13" sqref="AM13:AT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446768C9-8DE2-47B1-B343-2AFFE1F96BD6}" scale="40" showGridLines="0" fitToPage="1" hiddenRows="1" hiddenColumns="1" topLeftCell="A55">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AM13" sqref="AM13:AT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446768C9-8DE2-47B1-B343-2AFFE1F96BD6}" scale="70" showGridLines="0" fitToPage="1" hiddenRows="1" hiddenColumns="1" topLeftCell="A82">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M13" sqref="AM13:AT1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172" t="s">
        <v>3</v>
      </c>
      <c r="D47" s="1172"/>
      <c r="E47" s="1173"/>
      <c r="F47" s="11">
        <v>12.48</v>
      </c>
      <c r="G47" s="12">
        <v>13.64</v>
      </c>
      <c r="H47" s="12">
        <v>13.65</v>
      </c>
      <c r="I47" s="12">
        <v>13.81</v>
      </c>
      <c r="J47" s="13">
        <v>14.34</v>
      </c>
    </row>
    <row r="48" spans="2:10" ht="57.75" customHeight="1">
      <c r="B48" s="14"/>
      <c r="C48" s="1174" t="s">
        <v>4</v>
      </c>
      <c r="D48" s="1174"/>
      <c r="E48" s="1175"/>
      <c r="F48" s="15">
        <v>4.1500000000000004</v>
      </c>
      <c r="G48" s="16">
        <v>4.3899999999999997</v>
      </c>
      <c r="H48" s="16">
        <v>4.3899999999999997</v>
      </c>
      <c r="I48" s="16">
        <v>2.2400000000000002</v>
      </c>
      <c r="J48" s="17">
        <v>1.22</v>
      </c>
    </row>
    <row r="49" spans="2:10" ht="57.75" customHeight="1" thickBot="1">
      <c r="B49" s="18"/>
      <c r="C49" s="1176" t="s">
        <v>5</v>
      </c>
      <c r="D49" s="1176"/>
      <c r="E49" s="1177"/>
      <c r="F49" s="19">
        <v>0.28999999999999998</v>
      </c>
      <c r="G49" s="20">
        <v>0.84</v>
      </c>
      <c r="H49" s="20" t="s">
        <v>544</v>
      </c>
      <c r="I49" s="20" t="s">
        <v>545</v>
      </c>
      <c r="J49" s="21" t="s">
        <v>546</v>
      </c>
    </row>
    <row r="50" spans="2:10" ht="13.5" customHeight="1"/>
    <row r="51" spans="2:10" ht="13.5" hidden="1" customHeight="1"/>
    <row r="52" spans="2:10" ht="13.5" hidden="1" customHeight="1"/>
    <row r="53" spans="2:10" ht="13.5" hidden="1" customHeight="1"/>
  </sheetData>
  <sheetProtection password="851F" sheet="1" objects="1" scenarios="1"/>
  <customSheetViews>
    <customSheetView guid="{446768C9-8DE2-47B1-B343-2AFFE1F96BD6}" showGridLines="0" fitToPage="1" hiddenRows="1" hiddenColumns="1">
      <rowBreaks count="1" manualBreakCount="1">
        <brk id="51" max="15" man="1"/>
      </rowBreaks>
      <pageMargins left="0" right="0" top="0.19685039370078741" bottom="0" header="0" footer="0"/>
      <printOptions horizontalCentered="1"/>
      <pageSetup paperSize="9" scale="66"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M13" sqref="AM13:AT1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184" t="s">
        <v>547</v>
      </c>
      <c r="D34" s="1184"/>
      <c r="E34" s="1185"/>
      <c r="F34" s="32">
        <v>5.21</v>
      </c>
      <c r="G34" s="33">
        <v>5</v>
      </c>
      <c r="H34" s="33">
        <v>6.49</v>
      </c>
      <c r="I34" s="33">
        <v>7.83</v>
      </c>
      <c r="J34" s="34">
        <v>9.64</v>
      </c>
      <c r="K34" s="22"/>
      <c r="L34" s="22"/>
      <c r="M34" s="22"/>
      <c r="N34" s="22"/>
      <c r="O34" s="22"/>
      <c r="P34" s="22"/>
    </row>
    <row r="35" spans="1:16" ht="39" customHeight="1">
      <c r="A35" s="22"/>
      <c r="B35" s="35"/>
      <c r="C35" s="1178" t="s">
        <v>548</v>
      </c>
      <c r="D35" s="1179"/>
      <c r="E35" s="1180"/>
      <c r="F35" s="36">
        <v>2.89</v>
      </c>
      <c r="G35" s="37">
        <v>3</v>
      </c>
      <c r="H35" s="37">
        <v>2.99</v>
      </c>
      <c r="I35" s="37">
        <v>3.37</v>
      </c>
      <c r="J35" s="38">
        <v>4.07</v>
      </c>
      <c r="K35" s="22"/>
      <c r="L35" s="22"/>
      <c r="M35" s="22"/>
      <c r="N35" s="22"/>
      <c r="O35" s="22"/>
      <c r="P35" s="22"/>
    </row>
    <row r="36" spans="1:16" ht="39" customHeight="1">
      <c r="A36" s="22"/>
      <c r="B36" s="35"/>
      <c r="C36" s="1178" t="s">
        <v>549</v>
      </c>
      <c r="D36" s="1179"/>
      <c r="E36" s="1180"/>
      <c r="F36" s="36">
        <v>1.0900000000000001</v>
      </c>
      <c r="G36" s="37">
        <v>1.1399999999999999</v>
      </c>
      <c r="H36" s="37">
        <v>1.22</v>
      </c>
      <c r="I36" s="37">
        <v>1.3</v>
      </c>
      <c r="J36" s="38">
        <v>1.38</v>
      </c>
      <c r="K36" s="22"/>
      <c r="L36" s="22"/>
      <c r="M36" s="22"/>
      <c r="N36" s="22"/>
      <c r="O36" s="22"/>
      <c r="P36" s="22"/>
    </row>
    <row r="37" spans="1:16" ht="39" customHeight="1">
      <c r="A37" s="22"/>
      <c r="B37" s="35"/>
      <c r="C37" s="1178" t="s">
        <v>550</v>
      </c>
      <c r="D37" s="1179"/>
      <c r="E37" s="1180"/>
      <c r="F37" s="36">
        <v>4.0599999999999996</v>
      </c>
      <c r="G37" s="37">
        <v>4.3099999999999996</v>
      </c>
      <c r="H37" s="37">
        <v>4.33</v>
      </c>
      <c r="I37" s="37">
        <v>2.23</v>
      </c>
      <c r="J37" s="38">
        <v>1.1599999999999999</v>
      </c>
      <c r="K37" s="22"/>
      <c r="L37" s="22"/>
      <c r="M37" s="22"/>
      <c r="N37" s="22"/>
      <c r="O37" s="22"/>
      <c r="P37" s="22"/>
    </row>
    <row r="38" spans="1:16" ht="39" customHeight="1">
      <c r="A38" s="22"/>
      <c r="B38" s="35"/>
      <c r="C38" s="1178" t="s">
        <v>551</v>
      </c>
      <c r="D38" s="1179"/>
      <c r="E38" s="1180"/>
      <c r="F38" s="36">
        <v>0.04</v>
      </c>
      <c r="G38" s="37">
        <v>0.15</v>
      </c>
      <c r="H38" s="37">
        <v>0.03</v>
      </c>
      <c r="I38" s="37">
        <v>0.05</v>
      </c>
      <c r="J38" s="38">
        <v>0.44</v>
      </c>
      <c r="K38" s="22"/>
      <c r="L38" s="22"/>
      <c r="M38" s="22"/>
      <c r="N38" s="22"/>
      <c r="O38" s="22"/>
      <c r="P38" s="22"/>
    </row>
    <row r="39" spans="1:16" ht="39" customHeight="1">
      <c r="A39" s="22"/>
      <c r="B39" s="35"/>
      <c r="C39" s="1178" t="s">
        <v>552</v>
      </c>
      <c r="D39" s="1179"/>
      <c r="E39" s="1180"/>
      <c r="F39" s="36">
        <v>7.0000000000000007E-2</v>
      </c>
      <c r="G39" s="37">
        <v>0.09</v>
      </c>
      <c r="H39" s="37">
        <v>0.22</v>
      </c>
      <c r="I39" s="37">
        <v>0.08</v>
      </c>
      <c r="J39" s="38">
        <v>0.14000000000000001</v>
      </c>
      <c r="K39" s="22"/>
      <c r="L39" s="22"/>
      <c r="M39" s="22"/>
      <c r="N39" s="22"/>
      <c r="O39" s="22"/>
      <c r="P39" s="22"/>
    </row>
    <row r="40" spans="1:16" ht="39" customHeight="1">
      <c r="A40" s="22"/>
      <c r="B40" s="35"/>
      <c r="C40" s="1178" t="s">
        <v>553</v>
      </c>
      <c r="D40" s="1179"/>
      <c r="E40" s="1180"/>
      <c r="F40" s="36">
        <v>0.08</v>
      </c>
      <c r="G40" s="37">
        <v>7.0000000000000007E-2</v>
      </c>
      <c r="H40" s="37">
        <v>0.04</v>
      </c>
      <c r="I40" s="37">
        <v>0</v>
      </c>
      <c r="J40" s="38">
        <v>0.04</v>
      </c>
      <c r="K40" s="22"/>
      <c r="L40" s="22"/>
      <c r="M40" s="22"/>
      <c r="N40" s="22"/>
      <c r="O40" s="22"/>
      <c r="P40" s="22"/>
    </row>
    <row r="41" spans="1:16" ht="39" customHeight="1">
      <c r="A41" s="22"/>
      <c r="B41" s="35"/>
      <c r="C41" s="1178" t="s">
        <v>554</v>
      </c>
      <c r="D41" s="1179"/>
      <c r="E41" s="1180"/>
      <c r="F41" s="36">
        <v>0</v>
      </c>
      <c r="G41" s="37">
        <v>0</v>
      </c>
      <c r="H41" s="37">
        <v>0.2</v>
      </c>
      <c r="I41" s="37">
        <v>0</v>
      </c>
      <c r="J41" s="38">
        <v>0.01</v>
      </c>
      <c r="K41" s="22"/>
      <c r="L41" s="22"/>
      <c r="M41" s="22"/>
      <c r="N41" s="22"/>
      <c r="O41" s="22"/>
      <c r="P41" s="22"/>
    </row>
    <row r="42" spans="1:16" ht="39" customHeight="1">
      <c r="A42" s="22"/>
      <c r="B42" s="39"/>
      <c r="C42" s="1178" t="s">
        <v>555</v>
      </c>
      <c r="D42" s="1179"/>
      <c r="E42" s="1180"/>
      <c r="F42" s="36" t="s">
        <v>499</v>
      </c>
      <c r="G42" s="37" t="s">
        <v>499</v>
      </c>
      <c r="H42" s="37" t="s">
        <v>499</v>
      </c>
      <c r="I42" s="37" t="s">
        <v>499</v>
      </c>
      <c r="J42" s="38" t="s">
        <v>499</v>
      </c>
      <c r="K42" s="22"/>
      <c r="L42" s="22"/>
      <c r="M42" s="22"/>
      <c r="N42" s="22"/>
      <c r="O42" s="22"/>
      <c r="P42" s="22"/>
    </row>
    <row r="43" spans="1:16" ht="39" customHeight="1" thickBot="1">
      <c r="A43" s="22"/>
      <c r="B43" s="40"/>
      <c r="C43" s="1181" t="s">
        <v>556</v>
      </c>
      <c r="D43" s="1182"/>
      <c r="E43" s="1183"/>
      <c r="F43" s="41">
        <v>3.29</v>
      </c>
      <c r="G43" s="42">
        <v>3.74</v>
      </c>
      <c r="H43" s="42">
        <v>4.28</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446768C9-8DE2-47B1-B343-2AFFE1F96BD6}" scale="55" showGridLines="0" fitToPage="1" hiddenRows="1" hiddenColumns="1" topLeftCell="A16">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AM13" sqref="AM13:AT1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194" t="s">
        <v>11</v>
      </c>
      <c r="C45" s="1195"/>
      <c r="D45" s="58"/>
      <c r="E45" s="1200" t="s">
        <v>12</v>
      </c>
      <c r="F45" s="1200"/>
      <c r="G45" s="1200"/>
      <c r="H45" s="1200"/>
      <c r="I45" s="1200"/>
      <c r="J45" s="1201"/>
      <c r="K45" s="59">
        <v>17380</v>
      </c>
      <c r="L45" s="60">
        <v>16895</v>
      </c>
      <c r="M45" s="60">
        <v>16187</v>
      </c>
      <c r="N45" s="60">
        <v>15351</v>
      </c>
      <c r="O45" s="61">
        <v>15341</v>
      </c>
      <c r="P45" s="48"/>
      <c r="Q45" s="48"/>
      <c r="R45" s="48"/>
      <c r="S45" s="48"/>
      <c r="T45" s="48"/>
      <c r="U45" s="48"/>
    </row>
    <row r="46" spans="1:21" ht="30.75" customHeight="1">
      <c r="A46" s="48"/>
      <c r="B46" s="1196"/>
      <c r="C46" s="1197"/>
      <c r="D46" s="62"/>
      <c r="E46" s="1188" t="s">
        <v>13</v>
      </c>
      <c r="F46" s="1188"/>
      <c r="G46" s="1188"/>
      <c r="H46" s="1188"/>
      <c r="I46" s="1188"/>
      <c r="J46" s="1189"/>
      <c r="K46" s="63" t="s">
        <v>499</v>
      </c>
      <c r="L46" s="64" t="s">
        <v>499</v>
      </c>
      <c r="M46" s="64" t="s">
        <v>499</v>
      </c>
      <c r="N46" s="64" t="s">
        <v>499</v>
      </c>
      <c r="O46" s="65" t="s">
        <v>499</v>
      </c>
      <c r="P46" s="48"/>
      <c r="Q46" s="48"/>
      <c r="R46" s="48"/>
      <c r="S46" s="48"/>
      <c r="T46" s="48"/>
      <c r="U46" s="48"/>
    </row>
    <row r="47" spans="1:21" ht="30.75" customHeight="1">
      <c r="A47" s="48"/>
      <c r="B47" s="1196"/>
      <c r="C47" s="1197"/>
      <c r="D47" s="62"/>
      <c r="E47" s="1188" t="s">
        <v>14</v>
      </c>
      <c r="F47" s="1188"/>
      <c r="G47" s="1188"/>
      <c r="H47" s="1188"/>
      <c r="I47" s="1188"/>
      <c r="J47" s="1189"/>
      <c r="K47" s="63">
        <v>83</v>
      </c>
      <c r="L47" s="64">
        <v>83</v>
      </c>
      <c r="M47" s="64">
        <v>83</v>
      </c>
      <c r="N47" s="64">
        <v>83</v>
      </c>
      <c r="O47" s="65">
        <v>83</v>
      </c>
      <c r="P47" s="48"/>
      <c r="Q47" s="48"/>
      <c r="R47" s="48"/>
      <c r="S47" s="48"/>
      <c r="T47" s="48"/>
      <c r="U47" s="48"/>
    </row>
    <row r="48" spans="1:21" ht="30.75" customHeight="1">
      <c r="A48" s="48"/>
      <c r="B48" s="1196"/>
      <c r="C48" s="1197"/>
      <c r="D48" s="62"/>
      <c r="E48" s="1188" t="s">
        <v>15</v>
      </c>
      <c r="F48" s="1188"/>
      <c r="G48" s="1188"/>
      <c r="H48" s="1188"/>
      <c r="I48" s="1188"/>
      <c r="J48" s="1189"/>
      <c r="K48" s="63">
        <v>5145</v>
      </c>
      <c r="L48" s="64">
        <v>4808</v>
      </c>
      <c r="M48" s="64">
        <v>4594</v>
      </c>
      <c r="N48" s="64">
        <v>3633</v>
      </c>
      <c r="O48" s="65">
        <v>3430</v>
      </c>
      <c r="P48" s="48"/>
      <c r="Q48" s="48"/>
      <c r="R48" s="48"/>
      <c r="S48" s="48"/>
      <c r="T48" s="48"/>
      <c r="U48" s="48"/>
    </row>
    <row r="49" spans="1:21" ht="30.75" customHeight="1">
      <c r="A49" s="48"/>
      <c r="B49" s="1196"/>
      <c r="C49" s="1197"/>
      <c r="D49" s="62"/>
      <c r="E49" s="1188" t="s">
        <v>16</v>
      </c>
      <c r="F49" s="1188"/>
      <c r="G49" s="1188"/>
      <c r="H49" s="1188"/>
      <c r="I49" s="1188"/>
      <c r="J49" s="1189"/>
      <c r="K49" s="63" t="s">
        <v>499</v>
      </c>
      <c r="L49" s="64" t="s">
        <v>499</v>
      </c>
      <c r="M49" s="64" t="s">
        <v>499</v>
      </c>
      <c r="N49" s="64" t="s">
        <v>499</v>
      </c>
      <c r="O49" s="65" t="s">
        <v>499</v>
      </c>
      <c r="P49" s="48"/>
      <c r="Q49" s="48"/>
      <c r="R49" s="48"/>
      <c r="S49" s="48"/>
      <c r="T49" s="48"/>
      <c r="U49" s="48"/>
    </row>
    <row r="50" spans="1:21" ht="30.75" customHeight="1">
      <c r="A50" s="48"/>
      <c r="B50" s="1196"/>
      <c r="C50" s="1197"/>
      <c r="D50" s="62"/>
      <c r="E50" s="1188" t="s">
        <v>17</v>
      </c>
      <c r="F50" s="1188"/>
      <c r="G50" s="1188"/>
      <c r="H50" s="1188"/>
      <c r="I50" s="1188"/>
      <c r="J50" s="1189"/>
      <c r="K50" s="63">
        <v>616</v>
      </c>
      <c r="L50" s="64">
        <v>480</v>
      </c>
      <c r="M50" s="64">
        <v>401</v>
      </c>
      <c r="N50" s="64">
        <v>401</v>
      </c>
      <c r="O50" s="65">
        <v>1050</v>
      </c>
      <c r="P50" s="48"/>
      <c r="Q50" s="48"/>
      <c r="R50" s="48"/>
      <c r="S50" s="48"/>
      <c r="T50" s="48"/>
      <c r="U50" s="48"/>
    </row>
    <row r="51" spans="1:21" ht="30.75" customHeight="1">
      <c r="A51" s="48"/>
      <c r="B51" s="1198"/>
      <c r="C51" s="1199"/>
      <c r="D51" s="66"/>
      <c r="E51" s="1188" t="s">
        <v>18</v>
      </c>
      <c r="F51" s="1188"/>
      <c r="G51" s="1188"/>
      <c r="H51" s="1188"/>
      <c r="I51" s="1188"/>
      <c r="J51" s="1189"/>
      <c r="K51" s="63">
        <v>2</v>
      </c>
      <c r="L51" s="64">
        <v>1</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17187</v>
      </c>
      <c r="L52" s="64">
        <v>17290</v>
      </c>
      <c r="M52" s="64">
        <v>17276</v>
      </c>
      <c r="N52" s="64">
        <v>15787</v>
      </c>
      <c r="O52" s="65">
        <v>15723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6039</v>
      </c>
      <c r="L53" s="69">
        <v>4977</v>
      </c>
      <c r="M53" s="69">
        <v>3989</v>
      </c>
      <c r="N53" s="69">
        <v>3681</v>
      </c>
      <c r="O53" s="70">
        <v>4181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446768C9-8DE2-47B1-B343-2AFFE1F96BD6}" scale="70" showGridLines="0" fitToPage="1" hiddenRows="1" hiddenColumns="1" topLeftCell="A11">
      <rowBreaks count="1" manualBreakCount="1">
        <brk id="56"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AM13" sqref="AM13:AT1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14" t="s">
        <v>24</v>
      </c>
      <c r="C41" s="1215"/>
      <c r="D41" s="81"/>
      <c r="E41" s="1216" t="s">
        <v>25</v>
      </c>
      <c r="F41" s="1216"/>
      <c r="G41" s="1216"/>
      <c r="H41" s="1217"/>
      <c r="I41" s="82">
        <v>130823</v>
      </c>
      <c r="J41" s="83">
        <v>128101</v>
      </c>
      <c r="K41" s="83">
        <v>125287</v>
      </c>
      <c r="L41" s="83">
        <v>122071</v>
      </c>
      <c r="M41" s="84">
        <v>119784</v>
      </c>
    </row>
    <row r="42" spans="2:13" ht="27.75" customHeight="1">
      <c r="B42" s="1204"/>
      <c r="C42" s="1205"/>
      <c r="D42" s="85"/>
      <c r="E42" s="1208" t="s">
        <v>26</v>
      </c>
      <c r="F42" s="1208"/>
      <c r="G42" s="1208"/>
      <c r="H42" s="1209"/>
      <c r="I42" s="86">
        <v>13567</v>
      </c>
      <c r="J42" s="87">
        <v>12901</v>
      </c>
      <c r="K42" s="87">
        <v>12115</v>
      </c>
      <c r="L42" s="87">
        <v>14179</v>
      </c>
      <c r="M42" s="88">
        <v>13190</v>
      </c>
    </row>
    <row r="43" spans="2:13" ht="27.75" customHeight="1">
      <c r="B43" s="1204"/>
      <c r="C43" s="1205"/>
      <c r="D43" s="85"/>
      <c r="E43" s="1208" t="s">
        <v>27</v>
      </c>
      <c r="F43" s="1208"/>
      <c r="G43" s="1208"/>
      <c r="H43" s="1209"/>
      <c r="I43" s="86">
        <v>43937</v>
      </c>
      <c r="J43" s="87">
        <v>41557</v>
      </c>
      <c r="K43" s="87">
        <v>38601</v>
      </c>
      <c r="L43" s="87">
        <v>35112</v>
      </c>
      <c r="M43" s="88">
        <v>31309</v>
      </c>
    </row>
    <row r="44" spans="2:13" ht="27.75" customHeight="1">
      <c r="B44" s="1204"/>
      <c r="C44" s="1205"/>
      <c r="D44" s="85"/>
      <c r="E44" s="1208" t="s">
        <v>28</v>
      </c>
      <c r="F44" s="1208"/>
      <c r="G44" s="1208"/>
      <c r="H44" s="1209"/>
      <c r="I44" s="86" t="s">
        <v>499</v>
      </c>
      <c r="J44" s="87" t="s">
        <v>499</v>
      </c>
      <c r="K44" s="87" t="s">
        <v>499</v>
      </c>
      <c r="L44" s="87" t="s">
        <v>499</v>
      </c>
      <c r="M44" s="88" t="s">
        <v>499</v>
      </c>
    </row>
    <row r="45" spans="2:13" ht="27.75" customHeight="1">
      <c r="B45" s="1204"/>
      <c r="C45" s="1205"/>
      <c r="D45" s="85"/>
      <c r="E45" s="1208" t="s">
        <v>29</v>
      </c>
      <c r="F45" s="1208"/>
      <c r="G45" s="1208"/>
      <c r="H45" s="1209"/>
      <c r="I45" s="86">
        <v>30708</v>
      </c>
      <c r="J45" s="87">
        <v>29256</v>
      </c>
      <c r="K45" s="87">
        <v>27157</v>
      </c>
      <c r="L45" s="87">
        <v>25422</v>
      </c>
      <c r="M45" s="88">
        <v>25151</v>
      </c>
    </row>
    <row r="46" spans="2:13" ht="27.75" customHeight="1">
      <c r="B46" s="1204"/>
      <c r="C46" s="1205"/>
      <c r="D46" s="89"/>
      <c r="E46" s="1208" t="s">
        <v>30</v>
      </c>
      <c r="F46" s="1208"/>
      <c r="G46" s="1208"/>
      <c r="H46" s="1209"/>
      <c r="I46" s="86">
        <v>65</v>
      </c>
      <c r="J46" s="87" t="s">
        <v>499</v>
      </c>
      <c r="K46" s="87">
        <v>62</v>
      </c>
      <c r="L46" s="87">
        <v>47</v>
      </c>
      <c r="M46" s="88">
        <v>38</v>
      </c>
    </row>
    <row r="47" spans="2:13" ht="27.75" customHeight="1">
      <c r="B47" s="1204"/>
      <c r="C47" s="1205"/>
      <c r="D47" s="90"/>
      <c r="E47" s="1218" t="s">
        <v>31</v>
      </c>
      <c r="F47" s="1219"/>
      <c r="G47" s="1219"/>
      <c r="H47" s="1220"/>
      <c r="I47" s="86" t="s">
        <v>499</v>
      </c>
      <c r="J47" s="87" t="s">
        <v>499</v>
      </c>
      <c r="K47" s="87" t="s">
        <v>499</v>
      </c>
      <c r="L47" s="87" t="s">
        <v>499</v>
      </c>
      <c r="M47" s="88" t="s">
        <v>499</v>
      </c>
    </row>
    <row r="48" spans="2:13" ht="27.75" customHeight="1">
      <c r="B48" s="1204"/>
      <c r="C48" s="1205"/>
      <c r="D48" s="85"/>
      <c r="E48" s="1208" t="s">
        <v>32</v>
      </c>
      <c r="F48" s="1208"/>
      <c r="G48" s="1208"/>
      <c r="H48" s="1209"/>
      <c r="I48" s="86" t="s">
        <v>499</v>
      </c>
      <c r="J48" s="87" t="s">
        <v>499</v>
      </c>
      <c r="K48" s="87" t="s">
        <v>499</v>
      </c>
      <c r="L48" s="87" t="s">
        <v>499</v>
      </c>
      <c r="M48" s="88" t="s">
        <v>499</v>
      </c>
    </row>
    <row r="49" spans="2:13" ht="27.75" customHeight="1">
      <c r="B49" s="1206"/>
      <c r="C49" s="1207"/>
      <c r="D49" s="85"/>
      <c r="E49" s="1208" t="s">
        <v>33</v>
      </c>
      <c r="F49" s="1208"/>
      <c r="G49" s="1208"/>
      <c r="H49" s="1209"/>
      <c r="I49" s="86" t="s">
        <v>499</v>
      </c>
      <c r="J49" s="87" t="s">
        <v>499</v>
      </c>
      <c r="K49" s="87" t="s">
        <v>499</v>
      </c>
      <c r="L49" s="87" t="s">
        <v>499</v>
      </c>
      <c r="M49" s="88" t="s">
        <v>499</v>
      </c>
    </row>
    <row r="50" spans="2:13" ht="27.75" customHeight="1">
      <c r="B50" s="1202" t="s">
        <v>34</v>
      </c>
      <c r="C50" s="1203"/>
      <c r="D50" s="91"/>
      <c r="E50" s="1208" t="s">
        <v>35</v>
      </c>
      <c r="F50" s="1208"/>
      <c r="G50" s="1208"/>
      <c r="H50" s="1209"/>
      <c r="I50" s="86">
        <v>37287</v>
      </c>
      <c r="J50" s="87">
        <v>38425</v>
      </c>
      <c r="K50" s="87">
        <v>40120</v>
      </c>
      <c r="L50" s="87">
        <v>43385</v>
      </c>
      <c r="M50" s="88">
        <v>40818</v>
      </c>
    </row>
    <row r="51" spans="2:13" ht="27.75" customHeight="1">
      <c r="B51" s="1204"/>
      <c r="C51" s="1205"/>
      <c r="D51" s="85"/>
      <c r="E51" s="1208" t="s">
        <v>36</v>
      </c>
      <c r="F51" s="1208"/>
      <c r="G51" s="1208"/>
      <c r="H51" s="1209"/>
      <c r="I51" s="86">
        <v>27524</v>
      </c>
      <c r="J51" s="87">
        <v>28028</v>
      </c>
      <c r="K51" s="87">
        <v>26562</v>
      </c>
      <c r="L51" s="87">
        <v>24407</v>
      </c>
      <c r="M51" s="88">
        <v>21748</v>
      </c>
    </row>
    <row r="52" spans="2:13" ht="27.75" customHeight="1">
      <c r="B52" s="1206"/>
      <c r="C52" s="1207"/>
      <c r="D52" s="85"/>
      <c r="E52" s="1208" t="s">
        <v>37</v>
      </c>
      <c r="F52" s="1208"/>
      <c r="G52" s="1208"/>
      <c r="H52" s="1209"/>
      <c r="I52" s="86">
        <v>138597</v>
      </c>
      <c r="J52" s="87">
        <v>136630</v>
      </c>
      <c r="K52" s="87">
        <v>132483</v>
      </c>
      <c r="L52" s="87">
        <v>126408</v>
      </c>
      <c r="M52" s="88">
        <v>120065</v>
      </c>
    </row>
    <row r="53" spans="2:13" ht="27.75" customHeight="1" thickBot="1">
      <c r="B53" s="1210" t="s">
        <v>38</v>
      </c>
      <c r="C53" s="1211"/>
      <c r="D53" s="92"/>
      <c r="E53" s="1212" t="s">
        <v>39</v>
      </c>
      <c r="F53" s="1212"/>
      <c r="G53" s="1212"/>
      <c r="H53" s="1213"/>
      <c r="I53" s="93">
        <v>15693</v>
      </c>
      <c r="J53" s="94">
        <v>8733</v>
      </c>
      <c r="K53" s="94">
        <v>4058</v>
      </c>
      <c r="L53" s="94">
        <v>2631</v>
      </c>
      <c r="M53" s="95">
        <v>6842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customSheetViews>
    <customSheetView guid="{446768C9-8DE2-47B1-B343-2AFFE1F96BD6}" scale="70"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586</v>
      </c>
      <c r="C41" s="248"/>
      <c r="D41" s="248"/>
      <c r="E41" s="248"/>
      <c r="F41" s="248"/>
      <c r="G41" s="248"/>
      <c r="H41" s="248"/>
      <c r="I41" s="248"/>
      <c r="J41" s="248"/>
      <c r="K41" s="248"/>
      <c r="L41" s="248"/>
      <c r="M41" s="248"/>
      <c r="N41" s="248"/>
      <c r="O41" s="248"/>
      <c r="P41" s="249"/>
    </row>
    <row r="42" spans="2:17">
      <c r="B42" s="250"/>
      <c r="C42" s="246"/>
      <c r="D42" s="246"/>
      <c r="E42" s="246"/>
      <c r="F42" s="246"/>
      <c r="G42" s="353" t="s">
        <v>587</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588</v>
      </c>
    </row>
    <row r="50" spans="1:17">
      <c r="B50" s="250"/>
      <c r="C50" s="246"/>
      <c r="D50" s="246"/>
      <c r="E50" s="246"/>
      <c r="F50" s="246"/>
      <c r="G50" s="1242"/>
      <c r="H50" s="1243"/>
      <c r="I50" s="1243"/>
      <c r="J50" s="1244"/>
      <c r="K50" s="356" t="s">
        <v>539</v>
      </c>
      <c r="L50" s="356" t="s">
        <v>540</v>
      </c>
      <c r="M50" s="356" t="s">
        <v>541</v>
      </c>
      <c r="N50" s="356" t="s">
        <v>542</v>
      </c>
      <c r="O50" s="356" t="s">
        <v>543</v>
      </c>
    </row>
    <row r="51" spans="1:17">
      <c r="B51" s="250"/>
      <c r="C51" s="246"/>
      <c r="D51" s="246"/>
      <c r="E51" s="246"/>
      <c r="F51" s="246"/>
      <c r="G51" s="1245" t="s">
        <v>589</v>
      </c>
      <c r="H51" s="1246"/>
      <c r="I51" s="1251" t="s">
        <v>590</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591</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592</v>
      </c>
      <c r="H55" s="1226"/>
      <c r="I55" s="1231" t="s">
        <v>590</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591</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593</v>
      </c>
      <c r="C63" s="246"/>
      <c r="D63" s="246"/>
      <c r="E63" s="246"/>
      <c r="F63" s="246"/>
      <c r="G63" s="246"/>
      <c r="H63" s="246"/>
      <c r="I63" s="246"/>
      <c r="J63" s="246"/>
      <c r="K63" s="246"/>
      <c r="L63" s="246"/>
      <c r="M63" s="246"/>
      <c r="N63" s="246"/>
      <c r="O63" s="246"/>
    </row>
    <row r="64" spans="1:17">
      <c r="B64" s="250"/>
      <c r="C64" s="246"/>
      <c r="D64" s="246"/>
      <c r="E64" s="246"/>
      <c r="F64" s="246"/>
      <c r="G64" s="353" t="s">
        <v>587</v>
      </c>
      <c r="I64" s="354"/>
      <c r="J64" s="354"/>
      <c r="K64" s="354"/>
      <c r="L64" s="246"/>
      <c r="M64" s="246"/>
      <c r="N64" s="246"/>
      <c r="O64" s="246"/>
    </row>
    <row r="65" spans="2:30">
      <c r="B65" s="250"/>
      <c r="C65" s="246"/>
      <c r="D65" s="246"/>
      <c r="E65" s="246"/>
      <c r="F65" s="246"/>
      <c r="G65" s="1233" t="s">
        <v>596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594</v>
      </c>
      <c r="I71" s="370"/>
      <c r="J71" s="366"/>
      <c r="K71" s="366"/>
      <c r="L71" s="367"/>
      <c r="M71" s="366"/>
      <c r="N71" s="367"/>
      <c r="O71" s="368"/>
    </row>
    <row r="72" spans="2:30">
      <c r="B72" s="250"/>
      <c r="C72" s="246"/>
      <c r="D72" s="246"/>
      <c r="E72" s="246"/>
      <c r="F72" s="246"/>
      <c r="G72" s="1242"/>
      <c r="H72" s="1243"/>
      <c r="I72" s="1243"/>
      <c r="J72" s="1244"/>
      <c r="K72" s="356" t="s">
        <v>539</v>
      </c>
      <c r="L72" s="356" t="s">
        <v>540</v>
      </c>
      <c r="M72" s="356" t="s">
        <v>541</v>
      </c>
      <c r="N72" s="356" t="s">
        <v>542</v>
      </c>
      <c r="O72" s="356" t="s">
        <v>543</v>
      </c>
    </row>
    <row r="73" spans="2:30">
      <c r="B73" s="250"/>
      <c r="C73" s="246"/>
      <c r="D73" s="246"/>
      <c r="E73" s="246"/>
      <c r="F73" s="246"/>
      <c r="G73" s="1245" t="s">
        <v>589</v>
      </c>
      <c r="H73" s="1246"/>
      <c r="I73" s="1251" t="s">
        <v>590</v>
      </c>
      <c r="J73" s="1251"/>
      <c r="K73" s="1232">
        <v>17.7</v>
      </c>
      <c r="L73" s="1232">
        <v>9.6999999999999993</v>
      </c>
      <c r="M73" s="1221">
        <v>4.5</v>
      </c>
      <c r="N73" s="1221">
        <v>2.9</v>
      </c>
      <c r="O73" s="1221">
        <v>7.5</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595</v>
      </c>
      <c r="J75" s="1231"/>
      <c r="K75" s="1253">
        <v>7.5</v>
      </c>
      <c r="L75" s="1253">
        <v>6.6</v>
      </c>
      <c r="M75" s="1253">
        <v>5.6</v>
      </c>
      <c r="N75" s="1253">
        <v>4.7</v>
      </c>
      <c r="O75" s="1253">
        <v>4.4000000000000004</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592</v>
      </c>
      <c r="H77" s="1226"/>
      <c r="I77" s="1231" t="s">
        <v>590</v>
      </c>
      <c r="J77" s="1231"/>
      <c r="K77" s="1232">
        <v>62.7</v>
      </c>
      <c r="L77" s="1232">
        <v>54.4</v>
      </c>
      <c r="M77" s="1221">
        <v>47</v>
      </c>
      <c r="N77" s="1221">
        <v>41.4</v>
      </c>
      <c r="O77" s="1221">
        <v>38.9</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595</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538</v>
      </c>
      <c r="G2" s="113"/>
      <c r="H2" s="114"/>
    </row>
    <row r="3" spans="1:8">
      <c r="A3" s="110" t="s">
        <v>531</v>
      </c>
      <c r="B3" s="115"/>
      <c r="C3" s="116"/>
      <c r="D3" s="117">
        <v>42472</v>
      </c>
      <c r="E3" s="118"/>
      <c r="F3" s="119">
        <v>41705</v>
      </c>
      <c r="G3" s="120"/>
      <c r="H3" s="121"/>
    </row>
    <row r="4" spans="1:8">
      <c r="A4" s="122"/>
      <c r="B4" s="123"/>
      <c r="C4" s="124"/>
      <c r="D4" s="125">
        <v>23378</v>
      </c>
      <c r="E4" s="126"/>
      <c r="F4" s="127">
        <v>22742</v>
      </c>
      <c r="G4" s="128"/>
      <c r="H4" s="129"/>
    </row>
    <row r="5" spans="1:8">
      <c r="A5" s="110" t="s">
        <v>533</v>
      </c>
      <c r="B5" s="115"/>
      <c r="C5" s="116"/>
      <c r="D5" s="117">
        <v>47139</v>
      </c>
      <c r="E5" s="118"/>
      <c r="F5" s="119">
        <v>47677</v>
      </c>
      <c r="G5" s="120"/>
      <c r="H5" s="121"/>
    </row>
    <row r="6" spans="1:8">
      <c r="A6" s="122"/>
      <c r="B6" s="123"/>
      <c r="C6" s="124"/>
      <c r="D6" s="125">
        <v>20592</v>
      </c>
      <c r="E6" s="126"/>
      <c r="F6" s="127">
        <v>23360</v>
      </c>
      <c r="G6" s="128"/>
      <c r="H6" s="129"/>
    </row>
    <row r="7" spans="1:8">
      <c r="A7" s="110" t="s">
        <v>534</v>
      </c>
      <c r="B7" s="115"/>
      <c r="C7" s="116"/>
      <c r="D7" s="117">
        <v>46258</v>
      </c>
      <c r="E7" s="118"/>
      <c r="F7" s="119">
        <v>51613</v>
      </c>
      <c r="G7" s="120"/>
      <c r="H7" s="121"/>
    </row>
    <row r="8" spans="1:8">
      <c r="A8" s="122"/>
      <c r="B8" s="123"/>
      <c r="C8" s="124"/>
      <c r="D8" s="125">
        <v>24426</v>
      </c>
      <c r="E8" s="126"/>
      <c r="F8" s="127">
        <v>25872</v>
      </c>
      <c r="G8" s="128"/>
      <c r="H8" s="129"/>
    </row>
    <row r="9" spans="1:8">
      <c r="A9" s="110" t="s">
        <v>535</v>
      </c>
      <c r="B9" s="115"/>
      <c r="C9" s="116"/>
      <c r="D9" s="117">
        <v>52921</v>
      </c>
      <c r="E9" s="118"/>
      <c r="F9" s="119">
        <v>50880</v>
      </c>
      <c r="G9" s="120"/>
      <c r="H9" s="121"/>
    </row>
    <row r="10" spans="1:8">
      <c r="A10" s="122"/>
      <c r="B10" s="123"/>
      <c r="C10" s="124"/>
      <c r="D10" s="125">
        <v>27357</v>
      </c>
      <c r="E10" s="126"/>
      <c r="F10" s="127">
        <v>27819</v>
      </c>
      <c r="G10" s="128"/>
      <c r="H10" s="129"/>
    </row>
    <row r="11" spans="1:8">
      <c r="A11" s="110" t="s">
        <v>536</v>
      </c>
      <c r="B11" s="115"/>
      <c r="C11" s="116"/>
      <c r="D11" s="117">
        <v>59705</v>
      </c>
      <c r="E11" s="118"/>
      <c r="F11" s="119">
        <v>46395</v>
      </c>
      <c r="G11" s="120"/>
      <c r="H11" s="121"/>
    </row>
    <row r="12" spans="1:8">
      <c r="A12" s="122"/>
      <c r="B12" s="123"/>
      <c r="C12" s="130"/>
      <c r="D12" s="125">
        <v>29914</v>
      </c>
      <c r="E12" s="126"/>
      <c r="F12" s="127">
        <v>26304</v>
      </c>
      <c r="G12" s="128"/>
      <c r="H12" s="129"/>
    </row>
    <row r="13" spans="1:8">
      <c r="A13" s="110"/>
      <c r="B13" s="115"/>
      <c r="C13" s="131"/>
      <c r="D13" s="132">
        <v>49699</v>
      </c>
      <c r="E13" s="133"/>
      <c r="F13" s="134">
        <v>47654</v>
      </c>
      <c r="G13" s="135"/>
      <c r="H13" s="121"/>
    </row>
    <row r="14" spans="1:8">
      <c r="A14" s="122"/>
      <c r="B14" s="123"/>
      <c r="C14" s="124"/>
      <c r="D14" s="125">
        <v>25133</v>
      </c>
      <c r="E14" s="126"/>
      <c r="F14" s="127">
        <v>25219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4.1500000000000004</v>
      </c>
      <c r="C19" s="136">
        <f>ROUND(VALUE(SUBSTITUTE(実質収支比率等に係る経年分析!G$48,"▲","-")),2)</f>
        <v>4.3899999999999997</v>
      </c>
      <c r="D19" s="136">
        <f>ROUND(VALUE(SUBSTITUTE(実質収支比率等に係る経年分析!H$48,"▲","-")),2)</f>
        <v>4.3899999999999997</v>
      </c>
      <c r="E19" s="136">
        <f>ROUND(VALUE(SUBSTITUTE(実質収支比率等に係る経年分析!I$48,"▲","-")),2)</f>
        <v>2.2400000000000002</v>
      </c>
      <c r="F19" s="136">
        <f>ROUND(VALUE(SUBSTITUTE(実質収支比率等に係る経年分析!J$48,"▲","-")),2)</f>
        <v>1.22</v>
      </c>
    </row>
    <row r="20" spans="1:11">
      <c r="A20" s="136" t="s">
        <v>44</v>
      </c>
      <c r="B20" s="136">
        <f>ROUND(VALUE(SUBSTITUTE(実質収支比率等に係る経年分析!F$47,"▲","-")),2)</f>
        <v>12.48</v>
      </c>
      <c r="C20" s="136">
        <f>ROUND(VALUE(SUBSTITUTE(実質収支比率等に係る経年分析!G$47,"▲","-")),2)</f>
        <v>13.64</v>
      </c>
      <c r="D20" s="136">
        <f>ROUND(VALUE(SUBSTITUTE(実質収支比率等に係る経年分析!H$47,"▲","-")),2)</f>
        <v>13.65</v>
      </c>
      <c r="E20" s="136">
        <f>ROUND(VALUE(SUBSTITUTE(実質収支比率等に係る経年分析!I$47,"▲","-")),2)</f>
        <v>13.81</v>
      </c>
      <c r="F20" s="136">
        <f>ROUND(VALUE(SUBSTITUTE(実質収支比率等に係る経年分析!J$47,"▲","-")),2)</f>
        <v>14.34</v>
      </c>
    </row>
    <row r="21" spans="1:11">
      <c r="A21" s="136" t="s">
        <v>45</v>
      </c>
      <c r="B21" s="136">
        <f>IF(ISNUMBER(VALUE(SUBSTITUTE(実質収支比率等に係る経年分析!F$49,"▲","-"))),ROUND(VALUE(SUBSTITUTE(実質収支比率等に係る経年分析!F$49,"▲","-")),2),NA())</f>
        <v>0.28999999999999998</v>
      </c>
      <c r="C21" s="136">
        <f>IF(ISNUMBER(VALUE(SUBSTITUTE(実質収支比率等に係る経年分析!G$49,"▲","-"))),ROUND(VALUE(SUBSTITUTE(実質収支比率等に係る経年分析!G$49,"▲","-")),2),NA())</f>
        <v>0.84</v>
      </c>
      <c r="D21" s="136">
        <f>IF(ISNUMBER(VALUE(SUBSTITUTE(実質収支比率等に係る経年分析!H$49,"▲","-"))),ROUND(VALUE(SUBSTITUTE(実質収支比率等に係る経年分析!H$49,"▲","-")),2),NA())</f>
        <v>-2.9</v>
      </c>
      <c r="E21" s="136">
        <f>IF(ISNUMBER(VALUE(SUBSTITUTE(実質収支比率等に係る経年分析!I$49,"▲","-"))),ROUND(VALUE(SUBSTITUTE(実質収支比率等に係る経年分析!I$49,"▲","-")),2),NA())</f>
        <v>-5.12</v>
      </c>
      <c r="F21" s="136">
        <f>IF(ISNUMBER(VALUE(SUBSTITUTE(実質収支比率等に係る経年分析!J$49,"▲","-"))),ROUND(VALUE(SUBSTITUTE(実質収支比率等に係る経年分析!J$49,"▲","-")),2),NA())</f>
        <v>-2.08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3.29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3.74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4.28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母子父子寡婦福祉資金貸付事業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競輪</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c r="A32" s="137" t="str">
        <f>IF(連結実質赤字比率に係る赤字・黒字の構成分析!C$38="",NA(),連結実質赤字比率に係る赤字・黒字の構成分析!C$38)</f>
        <v>介護保険</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4.0599999999999996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4.3099999999999996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c r="A34" s="137" t="str">
        <f>IF(連結実質赤字比率に係る赤字・黒字の構成分析!C$36="",NA(),連結実質赤字比率に係る赤字・黒字の構成分析!C$36)</f>
        <v>中央卸売市場事業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1.0900000000000001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1.1399999999999999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1.38</v>
      </c>
    </row>
    <row r="35" spans="1:16">
      <c r="A35" s="137" t="str">
        <f>IF(連結実質赤字比率に係る赤字・黒字の構成分析!C$35="",NA(),連結実質赤字比率に係る赤字・黒字の構成分析!C$35)</f>
        <v>下水道事業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4.07</v>
      </c>
    </row>
    <row r="36" spans="1:16">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9.64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17187</v>
      </c>
      <c r="E42" s="138"/>
      <c r="F42" s="138"/>
      <c r="G42" s="138">
        <f>'実質公債費比率（分子）の構造'!L$52</f>
        <v>17290</v>
      </c>
      <c r="H42" s="138"/>
      <c r="I42" s="138"/>
      <c r="J42" s="138">
        <f>'実質公債費比率（分子）の構造'!M$52</f>
        <v>17276</v>
      </c>
      <c r="K42" s="138"/>
      <c r="L42" s="138"/>
      <c r="M42" s="138">
        <f>'実質公債費比率（分子）の構造'!N$52</f>
        <v>15787</v>
      </c>
      <c r="N42" s="138"/>
      <c r="O42" s="138"/>
      <c r="P42" s="138">
        <f>'実質公債費比率（分子）の構造'!O$52</f>
        <v>15723</v>
      </c>
    </row>
    <row r="43" spans="1:16">
      <c r="A43" s="138" t="s">
        <v>53</v>
      </c>
      <c r="B43" s="138">
        <f>'実質公債費比率（分子）の構造'!K$51</f>
        <v>2</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616</v>
      </c>
      <c r="C44" s="138"/>
      <c r="D44" s="138"/>
      <c r="E44" s="138">
        <f>'実質公債費比率（分子）の構造'!L$50</f>
        <v>480</v>
      </c>
      <c r="F44" s="138"/>
      <c r="G44" s="138"/>
      <c r="H44" s="138">
        <f>'実質公債費比率（分子）の構造'!M$50</f>
        <v>401</v>
      </c>
      <c r="I44" s="138"/>
      <c r="J44" s="138"/>
      <c r="K44" s="138">
        <f>'実質公債費比率（分子）の構造'!N$50</f>
        <v>401</v>
      </c>
      <c r="L44" s="138"/>
      <c r="M44" s="138"/>
      <c r="N44" s="138">
        <f>'実質公債費比率（分子）の構造'!O$50</f>
        <v>1050</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5145</v>
      </c>
      <c r="C46" s="138"/>
      <c r="D46" s="138"/>
      <c r="E46" s="138">
        <f>'実質公債費比率（分子）の構造'!L$48</f>
        <v>4808</v>
      </c>
      <c r="F46" s="138"/>
      <c r="G46" s="138"/>
      <c r="H46" s="138">
        <f>'実質公債費比率（分子）の構造'!M$48</f>
        <v>4594</v>
      </c>
      <c r="I46" s="138"/>
      <c r="J46" s="138"/>
      <c r="K46" s="138">
        <f>'実質公債費比率（分子）の構造'!N$48</f>
        <v>3633</v>
      </c>
      <c r="L46" s="138"/>
      <c r="M46" s="138"/>
      <c r="N46" s="138">
        <f>'実質公債費比率（分子）の構造'!O$48</f>
        <v>3430</v>
      </c>
      <c r="O46" s="138"/>
      <c r="P46" s="138"/>
    </row>
    <row r="47" spans="1:16">
      <c r="A47" s="138" t="s">
        <v>57</v>
      </c>
      <c r="B47" s="138">
        <f>'実質公債費比率（分子）の構造'!K$47</f>
        <v>83</v>
      </c>
      <c r="C47" s="138"/>
      <c r="D47" s="138"/>
      <c r="E47" s="138">
        <f>'実質公債費比率（分子）の構造'!L$47</f>
        <v>83</v>
      </c>
      <c r="F47" s="138"/>
      <c r="G47" s="138"/>
      <c r="H47" s="138">
        <f>'実質公債費比率（分子）の構造'!M$47</f>
        <v>83</v>
      </c>
      <c r="I47" s="138"/>
      <c r="J47" s="138"/>
      <c r="K47" s="138">
        <f>'実質公債費比率（分子）の構造'!N$47</f>
        <v>83</v>
      </c>
      <c r="L47" s="138"/>
      <c r="M47" s="138"/>
      <c r="N47" s="138">
        <f>'実質公債費比率（分子）の構造'!O$47</f>
        <v>83</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17380</v>
      </c>
      <c r="C49" s="138"/>
      <c r="D49" s="138"/>
      <c r="E49" s="138">
        <f>'実質公債費比率（分子）の構造'!L$45</f>
        <v>16895</v>
      </c>
      <c r="F49" s="138"/>
      <c r="G49" s="138"/>
      <c r="H49" s="138">
        <f>'実質公債費比率（分子）の構造'!M$45</f>
        <v>16187</v>
      </c>
      <c r="I49" s="138"/>
      <c r="J49" s="138"/>
      <c r="K49" s="138">
        <f>'実質公債費比率（分子）の構造'!N$45</f>
        <v>15351</v>
      </c>
      <c r="L49" s="138"/>
      <c r="M49" s="138"/>
      <c r="N49" s="138">
        <f>'実質公債費比率（分子）の構造'!O$45</f>
        <v>15341</v>
      </c>
      <c r="O49" s="138"/>
      <c r="P49" s="138"/>
    </row>
    <row r="50" spans="1:16">
      <c r="A50" s="138" t="s">
        <v>60</v>
      </c>
      <c r="B50" s="138" t="e">
        <f>NA()</f>
        <v>#N/A</v>
      </c>
      <c r="C50" s="138">
        <f>IF(ISNUMBER('実質公債費比率（分子）の構造'!K$53),'実質公債費比率（分子）の構造'!K$53,NA())</f>
        <v>6039</v>
      </c>
      <c r="D50" s="138" t="e">
        <f>NA()</f>
        <v>#N/A</v>
      </c>
      <c r="E50" s="138" t="e">
        <f>NA()</f>
        <v>#N/A</v>
      </c>
      <c r="F50" s="138">
        <f>IF(ISNUMBER('実質公債費比率（分子）の構造'!L$53),'実質公債費比率（分子）の構造'!L$53,NA())</f>
        <v>4977</v>
      </c>
      <c r="G50" s="138" t="e">
        <f>NA()</f>
        <v>#N/A</v>
      </c>
      <c r="H50" s="138" t="e">
        <f>NA()</f>
        <v>#N/A</v>
      </c>
      <c r="I50" s="138">
        <f>IF(ISNUMBER('実質公債費比率（分子）の構造'!M$53),'実質公債費比率（分子）の構造'!M$53,NA())</f>
        <v>3989</v>
      </c>
      <c r="J50" s="138" t="e">
        <f>NA()</f>
        <v>#N/A</v>
      </c>
      <c r="K50" s="138" t="e">
        <f>NA()</f>
        <v>#N/A</v>
      </c>
      <c r="L50" s="138">
        <f>IF(ISNUMBER('実質公債費比率（分子）の構造'!N$53),'実質公債費比率（分子）の構造'!N$53,NA())</f>
        <v>3681</v>
      </c>
      <c r="M50" s="138" t="e">
        <f>NA()</f>
        <v>#N/A</v>
      </c>
      <c r="N50" s="138" t="e">
        <f>NA()</f>
        <v>#N/A</v>
      </c>
      <c r="O50" s="138">
        <f>IF(ISNUMBER('実質公債費比率（分子）の構造'!O$53),'実質公債費比率（分子）の構造'!O$53,NA())</f>
        <v>4181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138597</v>
      </c>
      <c r="E56" s="137"/>
      <c r="F56" s="137"/>
      <c r="G56" s="137">
        <f>'将来負担比率（分子）の構造'!J$52</f>
        <v>136630</v>
      </c>
      <c r="H56" s="137"/>
      <c r="I56" s="137"/>
      <c r="J56" s="137">
        <f>'将来負担比率（分子）の構造'!K$52</f>
        <v>132483</v>
      </c>
      <c r="K56" s="137"/>
      <c r="L56" s="137"/>
      <c r="M56" s="137">
        <f>'将来負担比率（分子）の構造'!L$52</f>
        <v>126408</v>
      </c>
      <c r="N56" s="137"/>
      <c r="O56" s="137"/>
      <c r="P56" s="137">
        <f>'将来負担比率（分子）の構造'!M$52</f>
        <v>120065</v>
      </c>
    </row>
    <row r="57" spans="1:16">
      <c r="A57" s="137" t="s">
        <v>36</v>
      </c>
      <c r="B57" s="137"/>
      <c r="C57" s="137"/>
      <c r="D57" s="137">
        <f>'将来負担比率（分子）の構造'!I$51</f>
        <v>27524</v>
      </c>
      <c r="E57" s="137"/>
      <c r="F57" s="137"/>
      <c r="G57" s="137">
        <f>'将来負担比率（分子）の構造'!J$51</f>
        <v>28028</v>
      </c>
      <c r="H57" s="137"/>
      <c r="I57" s="137"/>
      <c r="J57" s="137">
        <f>'将来負担比率（分子）の構造'!K$51</f>
        <v>26562</v>
      </c>
      <c r="K57" s="137"/>
      <c r="L57" s="137"/>
      <c r="M57" s="137">
        <f>'将来負担比率（分子）の構造'!L$51</f>
        <v>24407</v>
      </c>
      <c r="N57" s="137"/>
      <c r="O57" s="137"/>
      <c r="P57" s="137">
        <f>'将来負担比率（分子）の構造'!M$51</f>
        <v>21748</v>
      </c>
    </row>
    <row r="58" spans="1:16">
      <c r="A58" s="137" t="s">
        <v>35</v>
      </c>
      <c r="B58" s="137"/>
      <c r="C58" s="137"/>
      <c r="D58" s="137">
        <f>'将来負担比率（分子）の構造'!I$50</f>
        <v>37287</v>
      </c>
      <c r="E58" s="137"/>
      <c r="F58" s="137"/>
      <c r="G58" s="137">
        <f>'将来負担比率（分子）の構造'!J$50</f>
        <v>38425</v>
      </c>
      <c r="H58" s="137"/>
      <c r="I58" s="137"/>
      <c r="J58" s="137">
        <f>'将来負担比率（分子）の構造'!K$50</f>
        <v>40120</v>
      </c>
      <c r="K58" s="137"/>
      <c r="L58" s="137"/>
      <c r="M58" s="137">
        <f>'将来負担比率（分子）の構造'!L$50</f>
        <v>43385</v>
      </c>
      <c r="N58" s="137"/>
      <c r="O58" s="137"/>
      <c r="P58" s="137">
        <f>'将来負担比率（分子）の構造'!M$50</f>
        <v>40818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65</v>
      </c>
      <c r="C61" s="137"/>
      <c r="D61" s="137"/>
      <c r="E61" s="137" t="str">
        <f>'将来負担比率（分子）の構造'!J$46</f>
        <v>-</v>
      </c>
      <c r="F61" s="137"/>
      <c r="G61" s="137"/>
      <c r="H61" s="137">
        <f>'将来負担比率（分子）の構造'!K$46</f>
        <v>62</v>
      </c>
      <c r="I61" s="137"/>
      <c r="J61" s="137"/>
      <c r="K61" s="137">
        <f>'将来負担比率（分子）の構造'!L$46</f>
        <v>47</v>
      </c>
      <c r="L61" s="137"/>
      <c r="M61" s="137"/>
      <c r="N61" s="137">
        <f>'将来負担比率（分子）の構造'!M$46</f>
        <v>38</v>
      </c>
      <c r="O61" s="137"/>
      <c r="P61" s="137"/>
    </row>
    <row r="62" spans="1:16">
      <c r="A62" s="137" t="s">
        <v>29</v>
      </c>
      <c r="B62" s="137">
        <f>'将来負担比率（分子）の構造'!I$45</f>
        <v>30708</v>
      </c>
      <c r="C62" s="137"/>
      <c r="D62" s="137"/>
      <c r="E62" s="137">
        <f>'将来負担比率（分子）の構造'!J$45</f>
        <v>29256</v>
      </c>
      <c r="F62" s="137"/>
      <c r="G62" s="137"/>
      <c r="H62" s="137">
        <f>'将来負担比率（分子）の構造'!K$45</f>
        <v>27157</v>
      </c>
      <c r="I62" s="137"/>
      <c r="J62" s="137"/>
      <c r="K62" s="137">
        <f>'将来負担比率（分子）の構造'!L$45</f>
        <v>25422</v>
      </c>
      <c r="L62" s="137"/>
      <c r="M62" s="137"/>
      <c r="N62" s="137">
        <f>'将来負担比率（分子）の構造'!M$45</f>
        <v>25151</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43937</v>
      </c>
      <c r="C64" s="137"/>
      <c r="D64" s="137"/>
      <c r="E64" s="137">
        <f>'将来負担比率（分子）の構造'!J$43</f>
        <v>41557</v>
      </c>
      <c r="F64" s="137"/>
      <c r="G64" s="137"/>
      <c r="H64" s="137">
        <f>'将来負担比率（分子）の構造'!K$43</f>
        <v>38601</v>
      </c>
      <c r="I64" s="137"/>
      <c r="J64" s="137"/>
      <c r="K64" s="137">
        <f>'将来負担比率（分子）の構造'!L$43</f>
        <v>35112</v>
      </c>
      <c r="L64" s="137"/>
      <c r="M64" s="137"/>
      <c r="N64" s="137">
        <f>'将来負担比率（分子）の構造'!M$43</f>
        <v>31309</v>
      </c>
      <c r="O64" s="137"/>
      <c r="P64" s="137"/>
    </row>
    <row r="65" spans="1:16">
      <c r="A65" s="137" t="s">
        <v>26</v>
      </c>
      <c r="B65" s="137">
        <f>'将来負担比率（分子）の構造'!I$42</f>
        <v>13567</v>
      </c>
      <c r="C65" s="137"/>
      <c r="D65" s="137"/>
      <c r="E65" s="137">
        <f>'将来負担比率（分子）の構造'!J$42</f>
        <v>12901</v>
      </c>
      <c r="F65" s="137"/>
      <c r="G65" s="137"/>
      <c r="H65" s="137">
        <f>'将来負担比率（分子）の構造'!K$42</f>
        <v>12115</v>
      </c>
      <c r="I65" s="137"/>
      <c r="J65" s="137"/>
      <c r="K65" s="137">
        <f>'将来負担比率（分子）の構造'!L$42</f>
        <v>14179</v>
      </c>
      <c r="L65" s="137"/>
      <c r="M65" s="137"/>
      <c r="N65" s="137">
        <f>'将来負担比率（分子）の構造'!M$42</f>
        <v>13190</v>
      </c>
      <c r="O65" s="137"/>
      <c r="P65" s="137"/>
    </row>
    <row r="66" spans="1:16">
      <c r="A66" s="137" t="s">
        <v>25</v>
      </c>
      <c r="B66" s="137">
        <f>'将来負担比率（分子）の構造'!I$41</f>
        <v>130823</v>
      </c>
      <c r="C66" s="137"/>
      <c r="D66" s="137"/>
      <c r="E66" s="137">
        <f>'将来負担比率（分子）の構造'!J$41</f>
        <v>128101</v>
      </c>
      <c r="F66" s="137"/>
      <c r="G66" s="137"/>
      <c r="H66" s="137">
        <f>'将来負担比率（分子）の構造'!K$41</f>
        <v>125287</v>
      </c>
      <c r="I66" s="137"/>
      <c r="J66" s="137"/>
      <c r="K66" s="137">
        <f>'将来負担比率（分子）の構造'!L$41</f>
        <v>122071</v>
      </c>
      <c r="L66" s="137"/>
      <c r="M66" s="137"/>
      <c r="N66" s="137">
        <f>'将来負担比率（分子）の構造'!M$41</f>
        <v>119784</v>
      </c>
      <c r="O66" s="137"/>
      <c r="P66" s="137"/>
    </row>
    <row r="67" spans="1:16">
      <c r="A67" s="137" t="s">
        <v>64</v>
      </c>
      <c r="B67" s="137" t="e">
        <f>NA()</f>
        <v>#N/A</v>
      </c>
      <c r="C67" s="137">
        <f>IF(ISNUMBER('将来負担比率（分子）の構造'!I$53), IF('将来負担比率（分子）の構造'!I$53 &lt; 0, 0, '将来負担比率（分子）の構造'!I$53), NA())</f>
        <v>15693</v>
      </c>
      <c r="D67" s="137" t="e">
        <f>NA()</f>
        <v>#N/A</v>
      </c>
      <c r="E67" s="137" t="e">
        <f>NA()</f>
        <v>#N/A</v>
      </c>
      <c r="F67" s="137">
        <f>IF(ISNUMBER('将来負担比率（分子）の構造'!J$53), IF('将来負担比率（分子）の構造'!J$53 &lt; 0, 0, '将来負担比率（分子）の構造'!J$53), NA())</f>
        <v>8733</v>
      </c>
      <c r="G67" s="137" t="e">
        <f>NA()</f>
        <v>#N/A</v>
      </c>
      <c r="H67" s="137" t="e">
        <f>NA()</f>
        <v>#N/A</v>
      </c>
      <c r="I67" s="137">
        <f>IF(ISNUMBER('将来負担比率（分子）の構造'!K$53), IF('将来負担比率（分子）の構造'!K$53 &lt; 0, 0, '将来負担比率（分子）の構造'!K$53), NA())</f>
        <v>4058</v>
      </c>
      <c r="J67" s="137" t="e">
        <f>NA()</f>
        <v>#N/A</v>
      </c>
      <c r="K67" s="137" t="e">
        <f>NA()</f>
        <v>#N/A</v>
      </c>
      <c r="L67" s="137">
        <f>IF(ISNUMBER('将来負担比率（分子）の構造'!L$53), IF('将来負担比率（分子）の構造'!L$53 &lt; 0, 0, '将来負担比率（分子）の構造'!L$53), NA())</f>
        <v>2631</v>
      </c>
      <c r="M67" s="137" t="e">
        <f>NA()</f>
        <v>#N/A</v>
      </c>
      <c r="N67" s="137" t="e">
        <f>NA()</f>
        <v>#N/A</v>
      </c>
      <c r="O67" s="137">
        <f>IF(ISNUMBER('将来負担比率（分子）の構造'!M$53), IF('将来負担比率（分子）の構造'!M$53 &lt; 0, 0, '将来負担比率（分子）の構造'!M$53), NA())</f>
        <v>6842</v>
      </c>
      <c r="P67" s="137" t="e">
        <f>NA()</f>
        <v>#N/A</v>
      </c>
    </row>
  </sheetData>
  <sheetProtection password="851F" sheet="1" objects="1" scenarios="1"/>
  <customSheetViews>
    <customSheetView guid="{446768C9-8DE2-47B1-B343-2AFFE1F96BD6}"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2018-04-03T04:59:35Z</cp:lastPrinted>
  <dcterms:created xsi:type="dcterms:W3CDTF">2018-01-24T04:05:16Z</dcterms:created>
  <dcterms:modified xsi:type="dcterms:W3CDTF">2018-11-27T02:54:49Z</dcterms:modified>
  <cp:category/>
</cp:coreProperties>
</file>