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予算第一係\☆財政比較分析表\５年度決算\06_HP掲載\"/>
    </mc:Choice>
  </mc:AlternateContent>
  <xr:revisionPtr revIDLastSave="0" documentId="13_ncr:1_{E5AE632F-9083-4E46-B4D7-22AC56085A88}" xr6:coauthVersionLast="47" xr6:coauthVersionMax="47" xr10:uidLastSave="{00000000-0000-0000-0000-000000000000}"/>
  <bookViews>
    <workbookView xWindow="-110" yWindow="-110" windowWidth="19420" windowHeight="116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O37"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BE32" i="10"/>
  <c r="C32" i="10"/>
  <c r="C33" i="10" s="1"/>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s="1"/>
  <c r="AM35" i="10" s="1"/>
  <c r="AM36" i="10" s="1"/>
  <c r="AM37" i="10" s="1"/>
</calcChain>
</file>

<file path=xl/sharedStrings.xml><?xml version="1.0" encoding="utf-8"?>
<sst xmlns="http://schemas.openxmlformats.org/spreadsheetml/2006/main" count="1448" uniqueCount="576">
  <si>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</si>
  <si>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</si>
  <si>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</si>
  <si>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</si>
  <si>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</si>
  <si>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</si>
  <si>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</si>
  <si>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</si>
  <si>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</si>
  <si>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</si>
  <si>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</si>
  <si>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</si>
  <si>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</si>
  <si>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</si>
  <si>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</si>
  <si>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</si>
  <si>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</si>
  <si>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</si>
  <si>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</si>
  <si>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</si>
  <si>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</si>
  <si>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</si>
  <si>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</si>
  <si>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</si>
  <si>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</si>
  <si>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</si>
  <si>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</si>
  <si>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</si>
  <si>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</si>
  <si>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</si>
  <si>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</si>
  <si>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</si>
  <si>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</si>
  <si>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</si>
  <si>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</si>
  <si>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</si>
  <si>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</si>
  <si>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</si>
  <si>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</si>
  <si>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</si>
  <si>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</si>
  <si>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</si>
  <si>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</si>
  <si>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</si>
  <si>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</si>
  <si>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</si>
  <si>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</si>
  <si>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</si>
  <si>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</si>
  <si>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</si>
  <si>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</si>
  <si>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</si>
  <si>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</si>
  <si>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</si>
  <si>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</si>
  <si>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</si>
  <si>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</si>
  <si>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</si>
  <si>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</si>
  <si>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</si>
  <si>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</si>
  <si>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</si>
  <si>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</si>
  <si>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</si>
  <si>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</si>
  <si>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</si>
  <si>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</si>
  <si>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</si>
  <si>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</si>
  <si>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</si>
  <si>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</si>
  <si>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</si>
  <si>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</si>
  <si>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</si>
  <si>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</si>
  <si>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</si>
  <si>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</si>
  <si>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</si>
  <si>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</si>
  <si>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</si>
  <si>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栃木県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</si>
  <si>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</si>
  <si>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</si>
  <si>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</si>
  <si>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</si>
  <si>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</si>
  <si>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</si>
  <si>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</si>
  <si>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</si>
  <si>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</si>
  <si>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</si>
  <si>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</si>
  <si>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</si>
  <si>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</si>
  <si>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</si>
  <si>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</si>
  <si>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</si>
  <si>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</si>
  <si>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</si>
  <si>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</si>
  <si>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</si>
  <si>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</si>
  <si>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</si>
  <si>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</si>
  <si>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</si>
  <si>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</si>
  <si>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</si>
  <si>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</si>
  <si>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</si>
  <si>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</si>
  <si>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</si>
  <si>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</si>
  <si>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</si>
  <si>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</si>
  <si>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-2.1</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</si>
  <si>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</si>
  <si>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</si>
  <si>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</si>
  <si>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</si>
  <si>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</si>
  <si>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</si>
  <si>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</si>
  <si>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</si>
  <si>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</si>
  <si>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</si>
  <si>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</si>
  <si>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</si>
  <si>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</si>
  <si>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</si>
  <si>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</si>
  <si>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</si>
  <si>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</si>
  <si>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</si>
  <si>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</si>
  <si>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</si>
  <si>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</si>
  <si>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</si>
  <si>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</si>
  <si>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</si>
  <si>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</si>
  <si>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</si>
  <si>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</si>
  <si>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</si>
  <si>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</si>
  <si>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</si>
  <si>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</si>
  <si>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</si>
  <si>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</si>
  <si>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</si>
  <si>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</si>
  <si>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</si>
  <si>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</si>
  <si>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</si>
  <si>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</si>
  <si>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</si>
  <si>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</si>
  <si>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</si>
  <si>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</si>
  <si>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</si>
  <si>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</si>
  <si>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</si>
  <si>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</si>
  <si>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</si>
  <si>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</si>
  <si>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</si>
  <si>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</si>
  <si>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</si>
  <si>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</si>
  <si>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</si>
  <si>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</si>
  <si>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</si>
  <si>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</si>
  <si>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</si>
  <si>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</si>
  <si>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</si>
  <si>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</si>
  <si>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</si>
  <si>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</si>
  <si>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</si>
  <si>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</si>
  <si>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</si>
  <si>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</si>
  <si>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栃木県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</si>
  <si>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</si>
  <si>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</si>
  <si>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</si>
  <si>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</si>
  <si>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</si>
  <si>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</si>
  <si>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</si>
  <si>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</si>
  <si>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</si>
  <si>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</si>
  <si>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</si>
  <si>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</si>
  <si>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</si>
  <si>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</si>
  <si>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</si>
  <si>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</si>
  <si>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</si>
  <si>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</si>
  <si>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</si>
  <si>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</si>
  <si>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</si>
  <si>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</si>
  <si>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</si>
  <si>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</si>
  <si>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</si>
  <si>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</si>
  <si>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</si>
  <si>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</si>
  <si>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</si>
  <si>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</si>
  <si>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</si>
  <si>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</si>
  <si>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</si>
  <si>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</si>
  <si>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</si>
  <si>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</si>
  <si>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</si>
  <si>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</si>
  <si>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</si>
  <si>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</si>
  <si>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</si>
  <si>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</si>
  <si>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</si>
  <si>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</si>
  <si>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</si>
  <si>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</si>
  <si>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</si>
  <si>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</si>
  <si>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</si>
  <si>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</si>
  <si>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</si>
  <si>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</si>
  <si>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</si>
  <si>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</si>
  <si>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</si>
  <si>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</si>
  <si>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</si>
  <si>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</si>
  <si>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</si>
  <si>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</si>
  <si>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</si>
  <si>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</si>
  <si>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</si>
  <si>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</si>
  <si>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</si>
  <si>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</si>
  <si>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</si>
  <si>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</si>
  <si>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</si>
  <si>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</si>
  <si>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</si>
  <si>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</si>
  <si>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</si>
  <si>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</si>
  <si>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</si>
  <si>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</si>
  <si>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</si>
  <si>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</si>
  <si>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</si>
  <si>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</si>
  <si>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</si>
  <si>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</si>
  <si>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</si>
  <si>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</si>
  <si>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</si>
  <si>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</si>
  <si>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</si>
  <si>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</si>
  <si>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</si>
  <si>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</si>
  <si>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</si>
  <si>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</si>
  <si>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</si>
  <si>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</si>
  <si>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</si>
  <si>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</si>
  <si>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</si>
  <si>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</si>
  <si>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</si>
  <si>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</si>
  <si>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</si>
  <si>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</si>
  <si>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</si>
  <si>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</si>
  <si>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</si>
  <si>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</si>
  <si>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</si>
  <si>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</si>
  <si>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</si>
  <si>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</si>
  <si>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</si>
  <si>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</si>
  <si>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</si>
  <si>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</si>
  <si>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</si>
  <si>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</si>
  <si>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</si>
  <si>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</si>
  <si>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</si>
  <si>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</si>
  <si>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</si>
  <si>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</si>
  <si>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</si>
  <si>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</si>
  <si>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</si>
  <si>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</si>
  <si>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</si>
  <si>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</si>
  <si>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</si>
  <si>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</si>
  <si>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</si>
  <si>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</si>
  <si>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</si>
  <si>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</si>
  <si>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</si>
  <si>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</si>
  <si>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</si>
  <si>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</si>
  <si>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</si>
  <si>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</si>
  <si>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</si>
  <si>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</si>
  <si>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</si>
  <si>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</si>
  <si>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</si>
  <si>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</si>
  <si>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</si>
  <si>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</si>
  <si>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</si>
  <si>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</si>
  <si>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</si>
  <si>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栃木県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</si>
  <si>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</si>
  <si>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</si>
  <si>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</si>
  <si>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</si>
  <si>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</si>
  <si>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</si>
  <si>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</si>
  <si>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</si>
  <si>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</si>
  <si>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</si>
  <si>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</si>
  <si>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</si>
  <si>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</si>
  <si>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</si>
  <si>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</si>
  <si>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</si>
  <si>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</si>
  <si>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</si>
  <si>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</si>
  <si>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</si>
  <si>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</si>
  <si>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県営林事業特別会計</t>
    <phoneticPr fontId="3"/>
  </si>
  <si>
    <t>林業・木材産業改善資金貸付事業特別会計</t>
    <phoneticPr fontId="3"/>
  </si>
  <si>
    <t>母子父子寡婦福祉資金貸付事業特別会計</t>
    <phoneticPr fontId="3"/>
  </si>
  <si>
    <t>心身障害者扶養共済事業特別会計</t>
    <phoneticPr fontId="3"/>
  </si>
  <si>
    <t>中小企業高度化等資金貸付事業特別会計</t>
    <phoneticPr fontId="3"/>
  </si>
  <si>
    <t>就農支援資金貸付事業特別会計</t>
    <phoneticPr fontId="3"/>
  </si>
  <si>
    <t>地方独立行政法人県立病院貸付金特別会計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</si>
  <si>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</si>
  <si>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</si>
  <si>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</si>
  <si>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</si>
  <si>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</si>
  <si>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</si>
  <si>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</si>
  <si>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</si>
  <si>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</si>
  <si>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</si>
  <si>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</si>
  <si>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</si>
  <si>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</si>
  <si>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</si>
  <si>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流域下水道事業会計</t>
    <phoneticPr fontId="3"/>
  </si>
  <si>
    <t>法適用企業</t>
    <phoneticPr fontId="3"/>
  </si>
  <si>
    <t>電気事業会計</t>
    <phoneticPr fontId="3"/>
  </si>
  <si>
    <t>水道事業会計</t>
    <phoneticPr fontId="3"/>
  </si>
  <si>
    <t>工業用水道事業会計</t>
    <phoneticPr fontId="3"/>
  </si>
  <si>
    <t>施設管理事業会計</t>
    <phoneticPr fontId="3"/>
  </si>
  <si>
    <t>用地造成事業会計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</si>
  <si>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</si>
  <si>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</si>
  <si>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</si>
  <si>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</si>
  <si>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</si>
  <si>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</si>
  <si>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</si>
  <si>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</si>
  <si>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</si>
  <si>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</si>
  <si>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</si>
  <si>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</si>
  <si>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</si>
  <si>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</si>
  <si>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</si>
  <si>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</si>
  <si>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</si>
  <si>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</si>
  <si>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</si>
  <si>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</si>
  <si>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</si>
  <si>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</si>
  <si>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</si>
  <si>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</si>
  <si>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</si>
  <si>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</si>
  <si>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</si>
  <si>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</si>
  <si>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</si>
  <si>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</si>
  <si>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</si>
  <si>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</si>
  <si>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</si>
  <si>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</si>
  <si>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</si>
  <si>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</si>
  <si>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</si>
  <si>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</si>
  <si>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</si>
  <si>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</si>
  <si>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</si>
  <si>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</si>
  <si>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</si>
  <si>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</si>
  <si>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</si>
  <si>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</si>
  <si>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</si>
  <si>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</si>
  <si>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</si>
  <si>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</si>
  <si>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</si>
  <si>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</si>
  <si>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</si>
  <si>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</si>
  <si>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</si>
  <si>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</si>
  <si>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</si>
  <si>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</si>
  <si>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</si>
  <si>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</si>
  <si>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</si>
  <si>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</si>
  <si>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</si>
  <si>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</si>
  <si>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</si>
  <si>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</si>
  <si>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</si>
  <si>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</si>
  <si>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</si>
  <si>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</si>
  <si>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</si>
  <si>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</si>
  <si>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</si>
  <si>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</si>
  <si>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</si>
  <si>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</si>
  <si>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</si>
  <si>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</si>
  <si>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</si>
  <si>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</si>
  <si>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</si>
  <si>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</si>
  <si>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</si>
  <si>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</si>
  <si>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</si>
  <si>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</si>
  <si>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</si>
  <si>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</si>
  <si>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</si>
  <si>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</si>
  <si>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</si>
  <si>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</si>
  <si>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</si>
  <si>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</si>
  <si>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</si>
  <si>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</si>
  <si>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</si>
  <si>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</si>
  <si>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</si>
  <si>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</si>
  <si>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</si>
  <si>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</si>
  <si>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</si>
  <si>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</si>
  <si>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</si>
  <si>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</si>
  <si>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</si>
  <si>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</si>
  <si>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</si>
  <si>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</si>
  <si>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</si>
  <si>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</si>
  <si>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</si>
  <si>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</si>
  <si>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</si>
  <si>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</si>
  <si>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</si>
  <si>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</si>
  <si>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</si>
  <si>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</si>
  <si>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</si>
  <si>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</si>
  <si>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</si>
  <si>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</si>
  <si>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</si>
  <si>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</si>
  <si>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</si>
  <si>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</si>
  <si>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</si>
  <si>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</si>
  <si>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</si>
  <si>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</si>
  <si>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0.39</t>
  </si>
  <si>
    <t>一般会計</t>
  </si>
  <si>
    <t>水道事業会計</t>
  </si>
  <si>
    <t>電気事業会計</t>
  </si>
  <si>
    <t>国民健康保険特別会計</t>
  </si>
  <si>
    <t>工業用水道事業会計</t>
  </si>
  <si>
    <t>流域下水道事業会計</t>
  </si>
  <si>
    <t>施設管理事業会計</t>
  </si>
  <si>
    <t>県営林事業特別会計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</si>
  <si>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</si>
  <si>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</si>
  <si>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</si>
  <si>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</si>
  <si>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</si>
  <si>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</si>
  <si>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</si>
  <si>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</si>
  <si>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県有施設整備基金</t>
    <rPh sb="0" eb="2">
      <t>ケンユウ</t>
    </rPh>
    <rPh sb="2" eb="4">
      <t>シセツ</t>
    </rPh>
    <rPh sb="4" eb="6">
      <t>セイビ</t>
    </rPh>
    <rPh sb="6" eb="8">
      <t>キキン</t>
    </rPh>
    <phoneticPr fontId="10"/>
  </si>
  <si>
    <t>地域医療介護総合確保基金</t>
    <rPh sb="0" eb="2">
      <t>チイキ</t>
    </rPh>
    <rPh sb="2" eb="4">
      <t>イリョウ</t>
    </rPh>
    <rPh sb="4" eb="6">
      <t>カイゴ</t>
    </rPh>
    <rPh sb="6" eb="8">
      <t>ソウゴウ</t>
    </rPh>
    <rPh sb="8" eb="10">
      <t>カクホ</t>
    </rPh>
    <rPh sb="10" eb="12">
      <t>キキン</t>
    </rPh>
    <phoneticPr fontId="10"/>
  </si>
  <si>
    <t>日光杉並木街道保護基金</t>
    <rPh sb="0" eb="2">
      <t>ニッコウ</t>
    </rPh>
    <rPh sb="2" eb="5">
      <t>スギナミキ</t>
    </rPh>
    <rPh sb="5" eb="7">
      <t>カイドウ</t>
    </rPh>
    <rPh sb="7" eb="9">
      <t>ホゴ</t>
    </rPh>
    <rPh sb="9" eb="11">
      <t>キキン</t>
    </rPh>
    <phoneticPr fontId="10"/>
  </si>
  <si>
    <t>地域福祉基金</t>
    <rPh sb="0" eb="2">
      <t>チイキ</t>
    </rPh>
    <rPh sb="2" eb="4">
      <t>フクシ</t>
    </rPh>
    <rPh sb="4" eb="6">
      <t>キキン</t>
    </rPh>
    <phoneticPr fontId="10"/>
  </si>
  <si>
    <t>栃木県次世代型路面電車システム整備事業支援基金</t>
    <rPh sb="0" eb="3">
      <t>トチギケン</t>
    </rPh>
    <rPh sb="3" eb="6">
      <t>ジセダイ</t>
    </rPh>
    <rPh sb="6" eb="7">
      <t>ガタ</t>
    </rPh>
    <rPh sb="7" eb="9">
      <t>ロメン</t>
    </rPh>
    <rPh sb="9" eb="11">
      <t>デンシャ</t>
    </rPh>
    <rPh sb="15" eb="17">
      <t>セイビ</t>
    </rPh>
    <rPh sb="17" eb="19">
      <t>ジギョウ</t>
    </rPh>
    <rPh sb="19" eb="21">
      <t>シエン</t>
    </rPh>
    <rPh sb="21" eb="23">
      <t>キキン</t>
    </rPh>
    <phoneticPr fontId="10"/>
  </si>
  <si>
    <t>○</t>
    <phoneticPr fontId="3"/>
  </si>
  <si>
    <t>栃木県土地開発公社</t>
  </si>
  <si>
    <t>栃木県道路公社</t>
  </si>
  <si>
    <t>栃木県住宅供給公社</t>
  </si>
  <si>
    <t>○</t>
  </si>
  <si>
    <t>栃木環境保全公社</t>
  </si>
  <si>
    <t>とちぎ男女共同参画財団</t>
  </si>
  <si>
    <t>栃木県国際交流協会</t>
  </si>
  <si>
    <t>栃木県シルバー人材センター連合会</t>
  </si>
  <si>
    <t>とちぎ未来づくり財団</t>
  </si>
  <si>
    <t>栃木県臓器移植推進協会</t>
  </si>
  <si>
    <t>▲55</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</si>
  <si>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</si>
  <si>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</si>
  <si>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</si>
  <si>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</si>
  <si>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</si>
  <si>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</si>
  <si>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</si>
  <si>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</si>
  <si>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▲9</t>
  </si>
  <si>
    <t>栃木県畜産公社</t>
  </si>
  <si>
    <t>栃木県畜産協会</t>
  </si>
  <si>
    <t>日光自然博物館</t>
  </si>
  <si>
    <t>とちぎ建設技術センター</t>
  </si>
  <si>
    <t>栃木県民公園福祉協会</t>
  </si>
  <si>
    <t>渡良瀬遊水地アクリメーション振興財団</t>
  </si>
  <si>
    <t>栃木県スポーツ協会</t>
  </si>
  <si>
    <t>日光杉並木保護財団</t>
  </si>
  <si>
    <t>栃木県暴力追放県民センター</t>
  </si>
  <si>
    <t>栃木県私学退職金社団</t>
    <phoneticPr fontId="10"/>
  </si>
  <si>
    <t>栃木県私学退職金社団</t>
  </si>
  <si>
    <t>栃木県私立幼稚園振興財団</t>
  </si>
  <si>
    <t>栃木県立がんセンター</t>
  </si>
  <si>
    <t>▲470</t>
    <phoneticPr fontId="10"/>
  </si>
  <si>
    <t>栃木県立リハビリテーションセンター</t>
  </si>
  <si>
    <t>栃木県立岡本台病院</t>
    <rPh sb="0" eb="2">
      <t>トチギ</t>
    </rPh>
    <rPh sb="2" eb="4">
      <t>ケンリツ</t>
    </rPh>
    <rPh sb="4" eb="6">
      <t>オカモト</t>
    </rPh>
    <rPh sb="6" eb="7">
      <t>ダイ</t>
    </rPh>
    <rPh sb="7" eb="9">
      <t>ビョウイン</t>
    </rPh>
    <phoneticPr fontId="3"/>
  </si>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</sst>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4E0B-4E2B-B2EC-DFFF18277C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64997</c:v>
                </c:pt>
                <c:pt idx="1">
                  <c:v>69474</c:v>
                </c:pt>
                <c:pt idx="2">
                  <c:v>70237</c:v>
                </c:pt>
                <c:pt idx="3">
                  <c:v>73648</c:v>
                </c:pt>
                <c:pt idx="4">
                  <c:v>73772</c:v>
                </c:pt>
              </c:numCache>
            </c:numRef>
          </c:val>
          <c:smooth val="0"/>
          <c:extLst>
            <c:ext xmlns:c16="http://schemas.microsoft.com/office/drawing/2014/chart" uri="{C3380CC4-5D6E-409C-BE32-E72D297353CC}">
              <c16:uniqueId val="{00000001-4E0B-4E2B-B2EC-DFFF18277CC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1.82</c:v>
                </c:pt>
                <c:pt idx="1">
                  <c:v>3.49</c:v>
                </c:pt>
                <c:pt idx="2">
                  <c:v>2.4500000000000002</c:v>
                </c:pt>
                <c:pt idx="3">
                  <c:v>4.6500000000000004</c:v>
                </c:pt>
                <c:pt idx="4">
                  <c:v>2.2000000000000002</c:v>
                </c:pt>
              </c:numCache>
            </c:numRef>
          </c:val>
          <c:extLst>
            <c:ext xmlns:c16="http://schemas.microsoft.com/office/drawing/2014/chart" uri="{C3380CC4-5D6E-409C-BE32-E72D297353CC}">
              <c16:uniqueId val="{00000000-DA7D-4A6E-B34B-2C336D28FB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2.11</c:v>
                </c:pt>
                <c:pt idx="1">
                  <c:v>1.98</c:v>
                </c:pt>
                <c:pt idx="2">
                  <c:v>4.37</c:v>
                </c:pt>
                <c:pt idx="3">
                  <c:v>5.41</c:v>
                </c:pt>
                <c:pt idx="4">
                  <c:v>8.2200000000000006</c:v>
                </c:pt>
              </c:numCache>
            </c:numRef>
          </c:val>
          <c:extLst>
            <c:ext xmlns:c16="http://schemas.microsoft.com/office/drawing/2014/chart" uri="{C3380CC4-5D6E-409C-BE32-E72D297353CC}">
              <c16:uniqueId val="{00000001-DA7D-4A6E-B34B-2C336D28FBA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1.56</c:v>
                </c:pt>
                <c:pt idx="2">
                  <c:v>1.59</c:v>
                </c:pt>
                <c:pt idx="3">
                  <c:v>3.02</c:v>
                </c:pt>
                <c:pt idx="4">
                  <c:v>0.48</c:v>
                </c:pt>
              </c:numCache>
            </c:numRef>
          </c:val>
          <c:smooth val="0"/>
          <c:extLst>
            <c:ext xmlns:c16="http://schemas.microsoft.com/office/drawing/2014/chart" uri="{C3380CC4-5D6E-409C-BE32-E72D297353CC}">
              <c16:uniqueId val="{00000002-DA7D-4A6E-B34B-2C336D28FBA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c:v>
                </c:pt>
                <c:pt idx="2">
                  <c:v>#N/A</c:v>
                </c:pt>
                <c:pt idx="3">
                  <c:v>7.0000000000000007E-2</c:v>
                </c:pt>
                <c:pt idx="4">
                  <c:v>#N/A</c:v>
                </c:pt>
                <c:pt idx="5">
                  <c:v>0.05</c:v>
                </c:pt>
                <c:pt idx="6">
                  <c:v>#N/A</c:v>
                </c:pt>
                <c:pt idx="7">
                  <c:v>0</c:v>
                </c:pt>
                <c:pt idx="8">
                  <c:v>#N/A</c:v>
                </c:pt>
                <c:pt idx="9">
                  <c:v>0</c:v>
                </c:pt>
              </c:numCache>
            </c:numRef>
          </c:val>
          <c:extLst>
            <c:ext xmlns:c16="http://schemas.microsoft.com/office/drawing/2014/chart" uri="{C3380CC4-5D6E-409C-BE32-E72D297353CC}">
              <c16:uniqueId val="{00000000-2338-4C05-BD8F-668C0809E4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38-4C05-BD8F-668C0809E425}"/>
            </c:ext>
          </c:extLst>
        </c:ser>
        <c:ser>
          <c:idx val="2"/>
          <c:order val="2"/>
          <c:tx>
            <c:strRef>
              <c:f>データシート!$A$29</c:f>
              <c:strCache>
                <c:ptCount val="1"/>
                <c:pt idx="0">
                  <c:v>県営林事業特別会計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2338-4C05-BD8F-668C0809E425}"/>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0.12</c:v>
                </c:pt>
                <c:pt idx="4">
                  <c:v>#N/A</c:v>
                </c:pt>
                <c:pt idx="5">
                  <c:v>0.13</c:v>
                </c:pt>
                <c:pt idx="6">
                  <c:v>#N/A</c:v>
                </c:pt>
                <c:pt idx="7">
                  <c:v>0.15</c:v>
                </c:pt>
                <c:pt idx="8">
                  <c:v>#N/A</c:v>
                </c:pt>
                <c:pt idx="9">
                  <c:v>0.15</c:v>
                </c:pt>
              </c:numCache>
            </c:numRef>
          </c:val>
          <c:extLst>
            <c:ext xmlns:c16="http://schemas.microsoft.com/office/drawing/2014/chart" uri="{C3380CC4-5D6E-409C-BE32-E72D297353CC}">
              <c16:uniqueId val="{00000003-2338-4C05-BD8F-668C0809E425}"/>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0.39</c:v>
                </c:pt>
                <c:pt idx="4">
                  <c:v>#N/A</c:v>
                </c:pt>
                <c:pt idx="5">
                  <c:v>0.33</c:v>
                </c:pt>
                <c:pt idx="6">
                  <c:v>#N/A</c:v>
                </c:pt>
                <c:pt idx="7">
                  <c:v>0.24</c:v>
                </c:pt>
                <c:pt idx="8">
                  <c:v>#N/A</c:v>
                </c:pt>
                <c:pt idx="9">
                  <c:v>0.39</c:v>
                </c:pt>
              </c:numCache>
            </c:numRef>
          </c:val>
          <c:extLst>
            <c:ext xmlns:c16="http://schemas.microsoft.com/office/drawing/2014/chart" uri="{C3380CC4-5D6E-409C-BE32-E72D297353CC}">
              <c16:uniqueId val="{00000004-2338-4C05-BD8F-668C0809E42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0.4</c:v>
                </c:pt>
                <c:pt idx="4">
                  <c:v>#N/A</c:v>
                </c:pt>
                <c:pt idx="5">
                  <c:v>0.41</c:v>
                </c:pt>
                <c:pt idx="6">
                  <c:v>#N/A</c:v>
                </c:pt>
                <c:pt idx="7">
                  <c:v>0.47</c:v>
                </c:pt>
                <c:pt idx="8">
                  <c:v>#N/A</c:v>
                </c:pt>
                <c:pt idx="9">
                  <c:v>0.49</c:v>
                </c:pt>
              </c:numCache>
            </c:numRef>
          </c:val>
          <c:extLst>
            <c:ext xmlns:c16="http://schemas.microsoft.com/office/drawing/2014/chart" uri="{C3380CC4-5D6E-409C-BE32-E72D297353CC}">
              <c16:uniqueId val="{00000005-2338-4C05-BD8F-668C0809E4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3.41</c:v>
                </c:pt>
                <c:pt idx="4">
                  <c:v>#N/A</c:v>
                </c:pt>
                <c:pt idx="5">
                  <c:v>3.54</c:v>
                </c:pt>
                <c:pt idx="6">
                  <c:v>#N/A</c:v>
                </c:pt>
                <c:pt idx="7">
                  <c:v>0.66</c:v>
                </c:pt>
                <c:pt idx="8">
                  <c:v>#N/A</c:v>
                </c:pt>
                <c:pt idx="9">
                  <c:v>0.91</c:v>
                </c:pt>
              </c:numCache>
            </c:numRef>
          </c:val>
          <c:extLst>
            <c:ext xmlns:c16="http://schemas.microsoft.com/office/drawing/2014/chart" uri="{C3380CC4-5D6E-409C-BE32-E72D297353CC}">
              <c16:uniqueId val="{00000006-2338-4C05-BD8F-668C0809E425}"/>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1.03</c:v>
                </c:pt>
                <c:pt idx="2">
                  <c:v>#N/A</c:v>
                </c:pt>
                <c:pt idx="3">
                  <c:v>1.07</c:v>
                </c:pt>
                <c:pt idx="4">
                  <c:v>#N/A</c:v>
                </c:pt>
                <c:pt idx="5">
                  <c:v>1.05</c:v>
                </c:pt>
                <c:pt idx="6">
                  <c:v>#N/A</c:v>
                </c:pt>
                <c:pt idx="7">
                  <c:v>1.1499999999999999</c:v>
                </c:pt>
                <c:pt idx="8">
                  <c:v>#N/A</c:v>
                </c:pt>
                <c:pt idx="9">
                  <c:v>0.98</c:v>
                </c:pt>
              </c:numCache>
            </c:numRef>
          </c:val>
          <c:extLst>
            <c:ext xmlns:c16="http://schemas.microsoft.com/office/drawing/2014/chart" uri="{C3380CC4-5D6E-409C-BE32-E72D297353CC}">
              <c16:uniqueId val="{00000007-2338-4C05-BD8F-668C0809E42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c:v>
                </c:pt>
                <c:pt idx="2">
                  <c:v>#N/A</c:v>
                </c:pt>
                <c:pt idx="3">
                  <c:v>1.79</c:v>
                </c:pt>
                <c:pt idx="4">
                  <c:v>#N/A</c:v>
                </c:pt>
                <c:pt idx="5">
                  <c:v>1.78</c:v>
                </c:pt>
                <c:pt idx="6">
                  <c:v>#N/A</c:v>
                </c:pt>
                <c:pt idx="7">
                  <c:v>1.94</c:v>
                </c:pt>
                <c:pt idx="8">
                  <c:v>#N/A</c:v>
                </c:pt>
                <c:pt idx="9">
                  <c:v>2.0099999999999998</c:v>
                </c:pt>
              </c:numCache>
            </c:numRef>
          </c:val>
          <c:extLst>
            <c:ext xmlns:c16="http://schemas.microsoft.com/office/drawing/2014/chart" uri="{C3380CC4-5D6E-409C-BE32-E72D297353CC}">
              <c16:uniqueId val="{00000008-2338-4C05-BD8F-668C0809E4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1.78</c:v>
                </c:pt>
                <c:pt idx="2">
                  <c:v>#N/A</c:v>
                </c:pt>
                <c:pt idx="3">
                  <c:v>3.44</c:v>
                </c:pt>
                <c:pt idx="4">
                  <c:v>#N/A</c:v>
                </c:pt>
                <c:pt idx="5">
                  <c:v>2.4</c:v>
                </c:pt>
                <c:pt idx="6">
                  <c:v>#N/A</c:v>
                </c:pt>
                <c:pt idx="7">
                  <c:v>4.5999999999999996</c:v>
                </c:pt>
                <c:pt idx="8">
                  <c:v>#N/A</c:v>
                </c:pt>
                <c:pt idx="9">
                  <c:v>2.15</c:v>
                </c:pt>
              </c:numCache>
            </c:numRef>
          </c:val>
          <c:extLst>
            <c:ext xmlns:c16="http://schemas.microsoft.com/office/drawing/2014/chart" uri="{C3380CC4-5D6E-409C-BE32-E72D297353CC}">
              <c16:uniqueId val="{00000009-2338-4C05-BD8F-668C0809E42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69070</c:v>
                </c:pt>
                <c:pt idx="5">
                  <c:v>66217</c:v>
                </c:pt>
                <c:pt idx="8">
                  <c:v>63937</c:v>
                </c:pt>
                <c:pt idx="11">
                  <c:v>62599</c:v>
                </c:pt>
                <c:pt idx="14">
                  <c:v>62197</c:v>
                </c:pt>
              </c:numCache>
            </c:numRef>
          </c:val>
          <c:extLst>
            <c:ext xmlns:c16="http://schemas.microsoft.com/office/drawing/2014/chart" uri="{C3380CC4-5D6E-409C-BE32-E72D297353CC}">
              <c16:uniqueId val="{00000000-88E8-4B10-8164-E6EC4A0C7A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5</c:v>
                </c:pt>
                <c:pt idx="6">
                  <c:v>3</c:v>
                </c:pt>
                <c:pt idx="9">
                  <c:v>2</c:v>
                </c:pt>
                <c:pt idx="12">
                  <c:v>2</c:v>
                </c:pt>
              </c:numCache>
            </c:numRef>
          </c:val>
          <c:extLst>
            <c:ext xmlns:c16="http://schemas.microsoft.com/office/drawing/2014/chart" uri="{C3380CC4-5D6E-409C-BE32-E72D297353CC}">
              <c16:uniqueId val="{00000001-88E8-4B10-8164-E6EC4A0C7A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1109</c:v>
                </c:pt>
                <c:pt idx="3">
                  <c:v>1122</c:v>
                </c:pt>
                <c:pt idx="6">
                  <c:v>1791</c:v>
                </c:pt>
                <c:pt idx="9">
                  <c:v>1604</c:v>
                </c:pt>
                <c:pt idx="12">
                  <c:v>1707</c:v>
                </c:pt>
              </c:numCache>
            </c:numRef>
          </c:val>
          <c:extLst>
            <c:ext xmlns:c16="http://schemas.microsoft.com/office/drawing/2014/chart" uri="{C3380CC4-5D6E-409C-BE32-E72D297353CC}">
              <c16:uniqueId val="{00000002-88E8-4B10-8164-E6EC4A0C7A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E8-4B10-8164-E6EC4A0C7A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1154</c:v>
                </c:pt>
                <c:pt idx="3">
                  <c:v>1124</c:v>
                </c:pt>
                <c:pt idx="6">
                  <c:v>1068</c:v>
                </c:pt>
                <c:pt idx="9">
                  <c:v>983</c:v>
                </c:pt>
                <c:pt idx="12">
                  <c:v>939</c:v>
                </c:pt>
              </c:numCache>
            </c:numRef>
          </c:val>
          <c:extLst>
            <c:ext xmlns:c16="http://schemas.microsoft.com/office/drawing/2014/chart" uri="{C3380CC4-5D6E-409C-BE32-E72D297353CC}">
              <c16:uniqueId val="{00000004-88E8-4B10-8164-E6EC4A0C7A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4400</c:v>
                </c:pt>
                <c:pt idx="3">
                  <c:v>4372</c:v>
                </c:pt>
                <c:pt idx="6">
                  <c:v>4345</c:v>
                </c:pt>
                <c:pt idx="9">
                  <c:v>4456</c:v>
                </c:pt>
                <c:pt idx="12">
                  <c:v>3806</c:v>
                </c:pt>
              </c:numCache>
            </c:numRef>
          </c:val>
          <c:extLst>
            <c:ext xmlns:c16="http://schemas.microsoft.com/office/drawing/2014/chart" uri="{C3380CC4-5D6E-409C-BE32-E72D297353CC}">
              <c16:uniqueId val="{00000005-88E8-4B10-8164-E6EC4A0C7A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E8-4B10-8164-E6EC4A0C7A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98964</c:v>
                </c:pt>
                <c:pt idx="3">
                  <c:v>96910</c:v>
                </c:pt>
                <c:pt idx="6">
                  <c:v>94995</c:v>
                </c:pt>
                <c:pt idx="9">
                  <c:v>92984</c:v>
                </c:pt>
                <c:pt idx="12">
                  <c:v>92493</c:v>
                </c:pt>
              </c:numCache>
            </c:numRef>
          </c:val>
          <c:extLst>
            <c:ext xmlns:c16="http://schemas.microsoft.com/office/drawing/2014/chart" uri="{C3380CC4-5D6E-409C-BE32-E72D297353CC}">
              <c16:uniqueId val="{00000007-88E8-4B10-8164-E6EC4A0C7AB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36558</c:v>
                </c:pt>
                <c:pt idx="2">
                  <c:v>#N/A</c:v>
                </c:pt>
                <c:pt idx="3">
                  <c:v>#N/A</c:v>
                </c:pt>
                <c:pt idx="4">
                  <c:v>37316</c:v>
                </c:pt>
                <c:pt idx="5">
                  <c:v>#N/A</c:v>
                </c:pt>
                <c:pt idx="6">
                  <c:v>#N/A</c:v>
                </c:pt>
                <c:pt idx="7">
                  <c:v>38265</c:v>
                </c:pt>
                <c:pt idx="8">
                  <c:v>#N/A</c:v>
                </c:pt>
                <c:pt idx="9">
                  <c:v>#N/A</c:v>
                </c:pt>
                <c:pt idx="10">
                  <c:v>37430</c:v>
                </c:pt>
                <c:pt idx="11">
                  <c:v>#N/A</c:v>
                </c:pt>
                <c:pt idx="12">
                  <c:v>#N/A</c:v>
                </c:pt>
                <c:pt idx="13">
                  <c:v>36750</c:v>
                </c:pt>
                <c:pt idx="14">
                  <c:v>#N/A</c:v>
                </c:pt>
              </c:numCache>
            </c:numRef>
          </c:val>
          <c:smooth val="0"/>
          <c:extLst>
            <c:ext xmlns:c16="http://schemas.microsoft.com/office/drawing/2014/chart" uri="{C3380CC4-5D6E-409C-BE32-E72D297353CC}">
              <c16:uniqueId val="{00000008-88E8-4B10-8164-E6EC4A0C7AB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826541</c:v>
                </c:pt>
                <c:pt idx="5">
                  <c:v>827699</c:v>
                </c:pt>
                <c:pt idx="8">
                  <c:v>847939</c:v>
                </c:pt>
                <c:pt idx="11">
                  <c:v>835555</c:v>
                </c:pt>
                <c:pt idx="14">
                  <c:v>805154</c:v>
                </c:pt>
              </c:numCache>
            </c:numRef>
          </c:val>
          <c:extLst>
            <c:ext xmlns:c16="http://schemas.microsoft.com/office/drawing/2014/chart" uri="{C3380CC4-5D6E-409C-BE32-E72D297353CC}">
              <c16:uniqueId val="{00000000-6647-4F61-A1F2-8F5D89675E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12487</c:v>
                </c:pt>
                <c:pt idx="5">
                  <c:v>13301</c:v>
                </c:pt>
                <c:pt idx="8">
                  <c:v>12543</c:v>
                </c:pt>
                <c:pt idx="11">
                  <c:v>11969</c:v>
                </c:pt>
                <c:pt idx="14">
                  <c:v>11688</c:v>
                </c:pt>
              </c:numCache>
            </c:numRef>
          </c:val>
          <c:extLst>
            <c:ext xmlns:c16="http://schemas.microsoft.com/office/drawing/2014/chart" uri="{C3380CC4-5D6E-409C-BE32-E72D297353CC}">
              <c16:uniqueId val="{00000001-6647-4F61-A1F2-8F5D89675E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121758</c:v>
                </c:pt>
                <c:pt idx="5">
                  <c:v>116372</c:v>
                </c:pt>
                <c:pt idx="8">
                  <c:v>147619</c:v>
                </c:pt>
                <c:pt idx="11">
                  <c:v>146615</c:v>
                </c:pt>
                <c:pt idx="14">
                  <c:v>160739</c:v>
                </c:pt>
              </c:numCache>
            </c:numRef>
          </c:val>
          <c:extLst>
            <c:ext xmlns:c16="http://schemas.microsoft.com/office/drawing/2014/chart" uri="{C3380CC4-5D6E-409C-BE32-E72D297353CC}">
              <c16:uniqueId val="{00000002-6647-4F61-A1F2-8F5D89675E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47-4F61-A1F2-8F5D89675E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47-4F61-A1F2-8F5D89675E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1658</c:v>
                </c:pt>
                <c:pt idx="3">
                  <c:v>8354</c:v>
                </c:pt>
                <c:pt idx="6">
                  <c:v>12356</c:v>
                </c:pt>
                <c:pt idx="9">
                  <c:v>20326</c:v>
                </c:pt>
                <c:pt idx="12">
                  <c:v>19742</c:v>
                </c:pt>
              </c:numCache>
            </c:numRef>
          </c:val>
          <c:extLst>
            <c:ext xmlns:c16="http://schemas.microsoft.com/office/drawing/2014/chart" uri="{C3380CC4-5D6E-409C-BE32-E72D297353CC}">
              <c16:uniqueId val="{00000005-6647-4F61-A1F2-8F5D89675E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178191</c:v>
                </c:pt>
                <c:pt idx="3">
                  <c:v>171514</c:v>
                </c:pt>
                <c:pt idx="6">
                  <c:v>166412</c:v>
                </c:pt>
                <c:pt idx="9">
                  <c:v>162477</c:v>
                </c:pt>
                <c:pt idx="12">
                  <c:v>162652</c:v>
                </c:pt>
              </c:numCache>
            </c:numRef>
          </c:val>
          <c:extLst>
            <c:ext xmlns:c16="http://schemas.microsoft.com/office/drawing/2014/chart" uri="{C3380CC4-5D6E-409C-BE32-E72D297353CC}">
              <c16:uniqueId val="{00000006-6647-4F61-A1F2-8F5D89675E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47-4F61-A1F2-8F5D89675E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5474</c:v>
                </c:pt>
                <c:pt idx="3">
                  <c:v>7155</c:v>
                </c:pt>
                <c:pt idx="6">
                  <c:v>8990</c:v>
                </c:pt>
                <c:pt idx="9">
                  <c:v>8073</c:v>
                </c:pt>
                <c:pt idx="12">
                  <c:v>7486</c:v>
                </c:pt>
              </c:numCache>
            </c:numRef>
          </c:val>
          <c:extLst>
            <c:ext xmlns:c16="http://schemas.microsoft.com/office/drawing/2014/chart" uri="{C3380CC4-5D6E-409C-BE32-E72D297353CC}">
              <c16:uniqueId val="{00000008-6647-4F61-A1F2-8F5D89675E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8605</c:v>
                </c:pt>
                <c:pt idx="3">
                  <c:v>7670</c:v>
                </c:pt>
                <c:pt idx="6">
                  <c:v>22342</c:v>
                </c:pt>
                <c:pt idx="9">
                  <c:v>20592</c:v>
                </c:pt>
                <c:pt idx="12">
                  <c:v>24101</c:v>
                </c:pt>
              </c:numCache>
            </c:numRef>
          </c:val>
          <c:extLst>
            <c:ext xmlns:c16="http://schemas.microsoft.com/office/drawing/2014/chart" uri="{C3380CC4-5D6E-409C-BE32-E72D297353CC}">
              <c16:uniqueId val="{00000009-6647-4F61-A1F2-8F5D89675E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1157554</c:v>
                </c:pt>
                <c:pt idx="3">
                  <c:v>1180423</c:v>
                </c:pt>
                <c:pt idx="6">
                  <c:v>1198230</c:v>
                </c:pt>
                <c:pt idx="9">
                  <c:v>1189585</c:v>
                </c:pt>
                <c:pt idx="12">
                  <c:v>1172777</c:v>
                </c:pt>
              </c:numCache>
            </c:numRef>
          </c:val>
          <c:extLst>
            <c:ext xmlns:c16="http://schemas.microsoft.com/office/drawing/2014/chart" uri="{C3380CC4-5D6E-409C-BE32-E72D297353CC}">
              <c16:uniqueId val="{0000000A-6647-4F61-A1F2-8F5D89675E3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390696</c:v>
                </c:pt>
                <c:pt idx="2">
                  <c:v>#N/A</c:v>
                </c:pt>
                <c:pt idx="3">
                  <c:v>#N/A</c:v>
                </c:pt>
                <c:pt idx="4">
                  <c:v>417746</c:v>
                </c:pt>
                <c:pt idx="5">
                  <c:v>#N/A</c:v>
                </c:pt>
                <c:pt idx="6">
                  <c:v>#N/A</c:v>
                </c:pt>
                <c:pt idx="7">
                  <c:v>400229</c:v>
                </c:pt>
                <c:pt idx="8">
                  <c:v>#N/A</c:v>
                </c:pt>
                <c:pt idx="9">
                  <c:v>#N/A</c:v>
                </c:pt>
                <c:pt idx="10">
                  <c:v>406914</c:v>
                </c:pt>
                <c:pt idx="11">
                  <c:v>#N/A</c:v>
                </c:pt>
                <c:pt idx="12">
                  <c:v>#N/A</c:v>
                </c:pt>
                <c:pt idx="13">
                  <c:v>409178</c:v>
                </c:pt>
                <c:pt idx="14">
                  <c:v>#N/A</c:v>
                </c:pt>
              </c:numCache>
            </c:numRef>
          </c:val>
          <c:smooth val="0"/>
          <c:extLst>
            <c:ext xmlns:c16="http://schemas.microsoft.com/office/drawing/2014/chart" uri="{C3380CC4-5D6E-409C-BE32-E72D297353CC}">
              <c16:uniqueId val="{0000000B-6647-4F61-A1F2-8F5D89675E3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20386</c:v>
                </c:pt>
                <c:pt idx="1">
                  <c:v>24440</c:v>
                </c:pt>
                <c:pt idx="2">
                  <c:v>37614</c:v>
                </c:pt>
              </c:numCache>
            </c:numRef>
          </c:val>
          <c:extLst>
            <c:ext xmlns:c16="http://schemas.microsoft.com/office/drawing/2014/chart" uri="{C3380CC4-5D6E-409C-BE32-E72D297353CC}">
              <c16:uniqueId val="{00000000-EC2E-4514-A3D6-66CA63F282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36095</c:v>
                </c:pt>
                <c:pt idx="1">
                  <c:v>34676</c:v>
                </c:pt>
                <c:pt idx="2">
                  <c:v>32812</c:v>
                </c:pt>
              </c:numCache>
            </c:numRef>
          </c:val>
          <c:extLst>
            <c:ext xmlns:c16="http://schemas.microsoft.com/office/drawing/2014/chart" uri="{C3380CC4-5D6E-409C-BE32-E72D297353CC}">
              <c16:uniqueId val="{00000001-EC2E-4514-A3D6-66CA63F282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51067</c:v>
                </c:pt>
                <c:pt idx="1">
                  <c:v>47519</c:v>
                </c:pt>
                <c:pt idx="2">
                  <c:v>49932</c:v>
                </c:pt>
              </c:numCache>
            </c:numRef>
          </c:val>
          <c:extLst>
            <c:ext xmlns:c16="http://schemas.microsoft.com/office/drawing/2014/chart" uri="{C3380CC4-5D6E-409C-BE32-E72D297353CC}">
              <c16:uniqueId val="{00000002-EC2E-4514-A3D6-66CA63F282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1,916,787
1,866,944
6,408.09
931,727,812
912,533,087
10,051,371
457,322,530
1,136,577,637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令和２年度まで、単年度の財政力指数はほぼ横ばいであり、３か年平均では前年度と同等であった。令和３年度は特別法人事業譲与税の減等による基準財政収入額の減により単年度の財政力指数は減少し、３か年平均も減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令和４年度は、法人事業税の増等による基準財政収入額の増により単年度の財政力指数は令和３年度に比べ増加したが、３か年平均は減少した。</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地方消費</a:t>
          </a:r>
          <a:r>
            <a:rPr kumimoji="1" lang="ja-JP" altLang="ja-JP" sz="1100">
              <a:solidFill>
                <a:schemeClr val="dk1"/>
              </a:solidFill>
              <a:effectLst/>
              <a:latin typeface="+mn-lt"/>
              <a:ea typeface="+mn-ea"/>
              <a:cs typeface="+mn-cs"/>
            </a:rPr>
            <a:t>税の増等による基準財政収入額の増により単年度の財政力指数は令和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年度に比べ増加したが、３か年平均は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年度以降、補助費等のうち医療福祉関係経費の支出の増加が継続している。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実質的な交付税の減により収入が減少したものの、退職手当の減に伴う人件費の減等</a:t>
          </a:r>
          <a:r>
            <a:rPr kumimoji="1" lang="ja-JP" altLang="ja-JP" sz="1100">
              <a:solidFill>
                <a:schemeClr val="dk1"/>
              </a:solidFill>
              <a:effectLst/>
              <a:latin typeface="+mn-lt"/>
              <a:ea typeface="+mn-ea"/>
              <a:cs typeface="+mn-cs"/>
            </a:rPr>
            <a:t>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118231</xdr:rowOff>
    </xdr:from>
    <xdr:to>
      <xdr:col>23</xdr:col>
      <xdr:colOff>133350</xdr:colOff>
      <xdr:row>62</xdr:row>
      <xdr:rowOff>27215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7668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62</xdr:row>
      <xdr:rowOff>27215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40043"/>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63</xdr:row>
      <xdr:rowOff>62593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4004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63</xdr:row>
      <xdr:rowOff>74083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6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67431</xdr:rowOff>
    </xdr:from>
    <xdr:to>
      <xdr:col>23</xdr:col>
      <xdr:colOff>184150</xdr:colOff>
      <xdr:row>61</xdr:row>
      <xdr:rowOff>169031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83958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147865</xdr:rowOff>
    </xdr:from>
    <xdr:to>
      <xdr:col>19</xdr:col>
      <xdr:colOff>184150</xdr:colOff>
      <xdr:row>62</xdr:row>
      <xdr:rowOff>78015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11793</xdr:rowOff>
    </xdr:from>
    <xdr:to>
      <xdr:col>11</xdr:col>
      <xdr:colOff>82550</xdr:colOff>
      <xdr:row>63</xdr:row>
      <xdr:rowOff>113393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123570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・同一グループに政令指定都市のある府県が多く含まれており、人口当たりの職員数が比較的多い影響もあって、グループ内平均よりも高めの水準となっている。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年度は、新型コロナウイルス感染症対策に係る物件費の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・今後も、「とちぎ行革プラン</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」に基づく適正な定数管理の実施や管理経費の節約等による物件費の削減を徹底し、これらの経費の抑制に努めていく。</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66202</xdr:rowOff>
    </xdr:from>
    <xdr:to>
      <xdr:col>23</xdr:col>
      <xdr:colOff>133350</xdr:colOff>
      <xdr:row>85</xdr:row>
      <xdr:rowOff>170498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39452"/>
          <a:ext cx="838200" cy="10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122264</xdr:rowOff>
    </xdr:from>
    <xdr:to>
      <xdr:col>19</xdr:col>
      <xdr:colOff>133350</xdr:colOff>
      <xdr:row>85</xdr:row>
      <xdr:rowOff>170498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95514"/>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60854</xdr:rowOff>
    </xdr:from>
    <xdr:to>
      <xdr:col>15</xdr:col>
      <xdr:colOff>82550</xdr:colOff>
      <xdr:row>85</xdr:row>
      <xdr:rowOff>122264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34104"/>
          <a:ext cx="889000" cy="6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9979</xdr:rowOff>
    </xdr:from>
    <xdr:to>
      <xdr:col>11</xdr:col>
      <xdr:colOff>31750</xdr:colOff>
      <xdr:row>85</xdr:row>
      <xdr:rowOff>60854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83229"/>
          <a:ext cx="889000" cy="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15402</xdr:rowOff>
    </xdr:from>
    <xdr:to>
      <xdr:col>23</xdr:col>
      <xdr:colOff>184150</xdr:colOff>
      <xdr:row>85</xdr:row>
      <xdr:rowOff>117002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158929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6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119698</xdr:rowOff>
    </xdr:from>
    <xdr:to>
      <xdr:col>19</xdr:col>
      <xdr:colOff>184150</xdr:colOff>
      <xdr:row>86</xdr:row>
      <xdr:rowOff>49848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34625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7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71464</xdr:rowOff>
    </xdr:from>
    <xdr:to>
      <xdr:col>15</xdr:col>
      <xdr:colOff>133350</xdr:colOff>
      <xdr:row>86</xdr:row>
      <xdr:rowOff>1614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157841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10054</xdr:rowOff>
    </xdr:from>
    <xdr:to>
      <xdr:col>11</xdr:col>
      <xdr:colOff>82550</xdr:colOff>
      <xdr:row>85</xdr:row>
      <xdr:rowOff>111654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96431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6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130629</xdr:rowOff>
    </xdr:from>
    <xdr:to>
      <xdr:col>7</xdr:col>
      <xdr:colOff>31750</xdr:colOff>
      <xdr:row>85</xdr:row>
      <xdr:rowOff>60779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45556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・高齢層職員の昇給抑制など給与制度の適正な運用の結果により前回から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a:t>
          </a:r>
          <a:endParaRPr lang="ja-JP" altLang="ja-JP" sz="1400">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学校職員への育休任期付職員制度の導入による平均給料月額の低下に伴う影響により</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ポイント改善。</a:t>
          </a:r>
          <a:endParaRPr lang="ja-JP" altLang="ja-JP" sz="1400">
            <a:effectLst/>
          </a:endParaRPr>
        </a:p>
        <a:p>
          <a:r>
            <a:rPr kumimoji="1" lang="ja-JP" altLang="ja-JP" sz="1100">
              <a:solidFill>
                <a:schemeClr val="dk1"/>
              </a:solidFill>
              <a:effectLst/>
              <a:latin typeface="+mn-lt"/>
              <a:ea typeface="+mn-ea"/>
              <a:cs typeface="+mn-cs"/>
            </a:rPr>
            <a:t>・今後も人事委員会勧告等を踏まえ、引き続き適正な給与水準の確保に努めていく。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84</xdr:row>
      <xdr:rowOff>58420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170661"/>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106680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128270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0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5080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・「とちぎ行革プラン</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」（期間：令和３～７年度）に基づき、行政需要の拡大や定年退職年齢の引上げ、職員の年齢構成等を踏まえながら、適正かつ柔軟に定員管理を行っている。</a:t>
          </a:r>
          <a:endParaRPr lang="ja-JP" altLang="ja-JP" sz="1400">
            <a:effectLst/>
          </a:endParaRPr>
        </a:p>
        <a:p>
          <a:r>
            <a:rPr kumimoji="1" lang="ja-JP" altLang="ja-JP" sz="1100">
              <a:solidFill>
                <a:schemeClr val="dk1"/>
              </a:solidFill>
              <a:effectLst/>
              <a:latin typeface="+mn-lt"/>
              <a:ea typeface="+mn-ea"/>
              <a:cs typeface="+mn-cs"/>
            </a:rPr>
            <a:t>・同グループに政令指定都市を含む府県が多く含まれているため（</a:t>
          </a:r>
          <a:r>
            <a:rPr kumimoji="1" lang="en-US" altLang="ja-JP" sz="1100">
              <a:solidFill>
                <a:schemeClr val="dk1"/>
              </a:solidFill>
              <a:effectLst/>
              <a:latin typeface="+mn-lt"/>
              <a:ea typeface="+mn-ea"/>
              <a:cs typeface="+mn-cs"/>
            </a:rPr>
            <a:t>12/20</a:t>
          </a:r>
          <a:r>
            <a:rPr kumimoji="1" lang="ja-JP" altLang="ja-JP" sz="1100">
              <a:solidFill>
                <a:schemeClr val="dk1"/>
              </a:solidFill>
              <a:effectLst/>
              <a:latin typeface="+mn-lt"/>
              <a:ea typeface="+mn-ea"/>
              <a:cs typeface="+mn-cs"/>
            </a:rPr>
            <a:t>府県）、グループ内の比較では、人口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万人当たりの職員数は多くなる傾向にある。</a:t>
          </a:r>
          <a:endParaRPr lang="ja-JP" altLang="ja-JP" sz="1400">
            <a:effectLst/>
          </a:endParaRPr>
        </a:p>
        <a:p>
          <a:r>
            <a:rPr kumimoji="1" lang="ja-JP" altLang="ja-JP" sz="1100">
              <a:solidFill>
                <a:schemeClr val="dk1"/>
              </a:solidFill>
              <a:effectLst/>
              <a:latin typeface="+mn-lt"/>
              <a:ea typeface="+mn-ea"/>
              <a:cs typeface="+mn-cs"/>
            </a:rPr>
            <a:t>・令和５年度は、従前の常勤職員数に、育休任期付職員数及び臨時的任用職員数（</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月以上継続任用者のみ）を追加計上したことにより増加した。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2761</xdr:rowOff>
    </xdr:from>
    <xdr:to>
      <xdr:col>81</xdr:col>
      <xdr:colOff>44450</xdr:colOff>
      <xdr:row>64</xdr:row>
      <xdr:rowOff>127686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975561"/>
          <a:ext cx="838200" cy="1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162112</xdr:rowOff>
    </xdr:from>
    <xdr:to>
      <xdr:col>77</xdr:col>
      <xdr:colOff>44450</xdr:colOff>
      <xdr:row>64</xdr:row>
      <xdr:rowOff>2761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63462"/>
          <a:ext cx="8890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148479</xdr:rowOff>
    </xdr:from>
    <xdr:to>
      <xdr:col>72</xdr:col>
      <xdr:colOff>203200</xdr:colOff>
      <xdr:row>63</xdr:row>
      <xdr:rowOff>162112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49829"/>
          <a:ext cx="8890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141084</xdr:rowOff>
    </xdr:from>
    <xdr:to>
      <xdr:col>68</xdr:col>
      <xdr:colOff>152400</xdr:colOff>
      <xdr:row>63</xdr:row>
      <xdr:rowOff>148479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42434"/>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76886</xdr:rowOff>
    </xdr:from>
    <xdr:to>
      <xdr:col>81</xdr:col>
      <xdr:colOff>95250</xdr:colOff>
      <xdr:row>65</xdr:row>
      <xdr:rowOff>7036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0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48963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2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123411</xdr:rowOff>
    </xdr:from>
    <xdr:to>
      <xdr:col>77</xdr:col>
      <xdr:colOff>95250</xdr:colOff>
      <xdr:row>64</xdr:row>
      <xdr:rowOff>53561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9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38338</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01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111312</xdr:rowOff>
    </xdr:from>
    <xdr:to>
      <xdr:col>73</xdr:col>
      <xdr:colOff>44450</xdr:colOff>
      <xdr:row>64</xdr:row>
      <xdr:rowOff>41462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9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26239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99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97679</xdr:rowOff>
    </xdr:from>
    <xdr:to>
      <xdr:col>68</xdr:col>
      <xdr:colOff>203200</xdr:colOff>
      <xdr:row>64</xdr:row>
      <xdr:rowOff>27829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12606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8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90284</xdr:rowOff>
    </xdr:from>
    <xdr:to>
      <xdr:col>64</xdr:col>
      <xdr:colOff>152400</xdr:colOff>
      <xdr:row>64</xdr:row>
      <xdr:rowOff>20434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5211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・標準財政規模の改善等により、平成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年度から減少が続いている。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年度は、臨時財政対策債を除く元利償還金の減等により、令和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・今後も、「とちぎ行革プラン</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」に基づき、事業費の節減や国庫補助金等の活用などにより、臨時財政対策債を除く県債発行額の縮減に努めるなどして、公債費負担の軽減を図っていく。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121355</xdr:rowOff>
    </xdr:from>
    <xdr:to>
      <xdr:col>81</xdr:col>
      <xdr:colOff>44450</xdr:colOff>
      <xdr:row>38</xdr:row>
      <xdr:rowOff>134761</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6364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134761</xdr:rowOff>
    </xdr:from>
    <xdr:to>
      <xdr:col>77</xdr:col>
      <xdr:colOff>44450</xdr:colOff>
      <xdr:row>38</xdr:row>
      <xdr:rowOff>148167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6498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161572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632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161572</xdr:rowOff>
    </xdr:from>
    <xdr:to>
      <xdr:col>68</xdr:col>
      <xdr:colOff>152400</xdr:colOff>
      <xdr:row>39</xdr:row>
      <xdr:rowOff>3528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67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70555</xdr:rowOff>
    </xdr:from>
    <xdr:to>
      <xdr:col>81</xdr:col>
      <xdr:colOff>95250</xdr:colOff>
      <xdr:row>39</xdr:row>
      <xdr:rowOff>705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87082</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83961</xdr:rowOff>
    </xdr:from>
    <xdr:to>
      <xdr:col>77</xdr:col>
      <xdr:colOff>95250</xdr:colOff>
      <xdr:row>39</xdr:row>
      <xdr:rowOff>14111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24288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110772</xdr:rowOff>
    </xdr:from>
    <xdr:to>
      <xdr:col>68</xdr:col>
      <xdr:colOff>203200</xdr:colOff>
      <xdr:row>39</xdr:row>
      <xdr:rowOff>40922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51099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124178</xdr:rowOff>
    </xdr:from>
    <xdr:to>
      <xdr:col>64</xdr:col>
      <xdr:colOff>152400</xdr:colOff>
      <xdr:row>39</xdr:row>
      <xdr:rowOff>54328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64505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・令和３年度は、標準財政規模が実質的な交付税の大幅増の影響で増加したことにより減少した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令和４年度は、将来負担額が減少したものの、分母である標準財政規模が大きく減少したことにより、増加し</a:t>
          </a:r>
          <a:r>
            <a:rPr kumimoji="1" lang="ja-JP" altLang="en-US" sz="1100" b="0" i="0" baseline="0">
              <a:solidFill>
                <a:schemeClr val="dk1"/>
              </a:solidFill>
              <a:effectLst/>
              <a:latin typeface="+mn-lt"/>
              <a:ea typeface="+mn-ea"/>
              <a:cs typeface="+mn-cs"/>
            </a:rPr>
            <a:t>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年度は、将来負担額が減少し、分母である標準財政規模が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102.8</a:t>
          </a:r>
          <a:r>
            <a:rPr kumimoji="1" lang="ja-JP" altLang="ja-JP" sz="1100" b="0" i="0" baseline="0">
              <a:solidFill>
                <a:schemeClr val="dk1"/>
              </a:solidFill>
              <a:effectLst/>
              <a:latin typeface="+mn-lt"/>
              <a:ea typeface="+mn-ea"/>
              <a:cs typeface="+mn-cs"/>
            </a:rPr>
            <a:t>ポイントとなった。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本指標のうち大きな比重を占める地方債残高の抑制に向けて、事業費の節減や国庫補助金等の活用などにより、臨時財政対策債を除く県債発行額の縮減に努めるなどして、将来負担の軽減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32563</xdr:rowOff>
    </xdr:from>
    <xdr:to>
      <xdr:col>81</xdr:col>
      <xdr:colOff>44450</xdr:colOff>
      <xdr:row>17</xdr:row>
      <xdr:rowOff>36906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2947213"/>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12294</xdr:rowOff>
    </xdr:from>
    <xdr:to>
      <xdr:col>77</xdr:col>
      <xdr:colOff>44450</xdr:colOff>
      <xdr:row>17</xdr:row>
      <xdr:rowOff>36906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2926944"/>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12294</xdr:rowOff>
    </xdr:from>
    <xdr:to>
      <xdr:col>72</xdr:col>
      <xdr:colOff>203200</xdr:colOff>
      <xdr:row>17</xdr:row>
      <xdr:rowOff>62967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292694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35458</xdr:rowOff>
    </xdr:from>
    <xdr:to>
      <xdr:col>68</xdr:col>
      <xdr:colOff>152400</xdr:colOff>
      <xdr:row>17</xdr:row>
      <xdr:rowOff>62967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3512800" y="2950108"/>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153213</xdr:rowOff>
    </xdr:from>
    <xdr:to>
      <xdr:col>81</xdr:col>
      <xdr:colOff>95250</xdr:colOff>
      <xdr:row>17</xdr:row>
      <xdr:rowOff>83363</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8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169740</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7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157556</xdr:rowOff>
    </xdr:from>
    <xdr:to>
      <xdr:col>77</xdr:col>
      <xdr:colOff>95250</xdr:colOff>
      <xdr:row>17</xdr:row>
      <xdr:rowOff>87706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90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97883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69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132944</xdr:rowOff>
    </xdr:from>
    <xdr:to>
      <xdr:col>73</xdr:col>
      <xdr:colOff>44450</xdr:colOff>
      <xdr:row>17</xdr:row>
      <xdr:rowOff>63094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73271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12167</xdr:rowOff>
    </xdr:from>
    <xdr:to>
      <xdr:col>68</xdr:col>
      <xdr:colOff>203200</xdr:colOff>
      <xdr:row>17</xdr:row>
      <xdr:rowOff>113767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9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123944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156108</xdr:rowOff>
    </xdr:from>
    <xdr:to>
      <xdr:col>64</xdr:col>
      <xdr:colOff>152400</xdr:colOff>
      <xdr:row>17</xdr:row>
      <xdr:rowOff>86258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96435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6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1,916,787
1,866,944
6,408.09
931,727,812
912,533,087
10,051,371
457,322,530
1,136,577,637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年度の人件費は、</a:t>
          </a:r>
          <a:r>
            <a:rPr kumimoji="1" lang="ja-JP" altLang="en-US" sz="1100">
              <a:solidFill>
                <a:schemeClr val="dk1"/>
              </a:solidFill>
              <a:effectLst/>
              <a:latin typeface="+mn-lt"/>
              <a:ea typeface="+mn-ea"/>
              <a:cs typeface="+mn-cs"/>
            </a:rPr>
            <a:t>退職手当の減に伴い、</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大幅に減少</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172,628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４年度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183,043</a:t>
          </a:r>
          <a:r>
            <a:rPr kumimoji="1" lang="ja-JP" altLang="ja-JP" sz="1100">
              <a:solidFill>
                <a:schemeClr val="dk1"/>
              </a:solidFill>
              <a:effectLst/>
              <a:latin typeface="+mn-lt"/>
              <a:ea typeface="+mn-ea"/>
              <a:cs typeface="+mn-cs"/>
            </a:rPr>
            <a:t>百万円）した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、経常一般財源等総額に占める割合は前年度より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・今後も、「とちぎ行革プラン</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」に基づく適正な定数管理を実施していく。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57150</xdr:rowOff>
    </xdr:from>
    <xdr:to>
      <xdr:col>24</xdr:col>
      <xdr:colOff>25400</xdr:colOff>
      <xdr:row>39</xdr:row>
      <xdr:rowOff>19050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150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19050</xdr:rowOff>
    </xdr:from>
    <xdr:to>
      <xdr:col>24</xdr:col>
      <xdr:colOff>114300</xdr:colOff>
      <xdr:row>39</xdr:row>
      <xdr:rowOff>19050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143527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57150</xdr:rowOff>
    </xdr:from>
    <xdr:to>
      <xdr:col>24</xdr:col>
      <xdr:colOff>114300</xdr:colOff>
      <xdr:row>33</xdr:row>
      <xdr:rowOff>57150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421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40</xdr:row>
      <xdr:rowOff>38100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4516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41</xdr:row>
      <xdr:rowOff>19050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4516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19050</xdr:rowOff>
    </xdr:from>
    <xdr:to>
      <xdr:col>11</xdr:col>
      <xdr:colOff>9525</xdr:colOff>
      <xdr:row>41</xdr:row>
      <xdr:rowOff>82550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04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99077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158750</xdr:rowOff>
    </xdr:from>
    <xdr:to>
      <xdr:col>20</xdr:col>
      <xdr:colOff>38100</xdr:colOff>
      <xdr:row>40</xdr:row>
      <xdr:rowOff>88900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93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139700</xdr:rowOff>
    </xdr:from>
    <xdr:to>
      <xdr:col>11</xdr:col>
      <xdr:colOff>60325</xdr:colOff>
      <xdr:row>41</xdr:row>
      <xdr:rowOff>69850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年度の物件費は、</a:t>
          </a:r>
          <a:r>
            <a:rPr kumimoji="1" lang="ja-JP" altLang="en-US" sz="1100">
              <a:solidFill>
                <a:schemeClr val="dk1"/>
              </a:solidFill>
              <a:effectLst/>
              <a:latin typeface="+mn-lt"/>
              <a:ea typeface="+mn-ea"/>
              <a:cs typeface="+mn-cs"/>
            </a:rPr>
            <a:t>学校</a:t>
          </a:r>
          <a:r>
            <a:rPr kumimoji="1" lang="ja-JP" altLang="ja-JP" sz="1100">
              <a:solidFill>
                <a:schemeClr val="dk1"/>
              </a:solidFill>
              <a:effectLst/>
              <a:latin typeface="+mn-lt"/>
              <a:ea typeface="+mn-ea"/>
              <a:cs typeface="+mn-cs"/>
            </a:rPr>
            <a:t>運営費の増などにより、前年度に比べ増加（</a:t>
          </a:r>
          <a:r>
            <a:rPr kumimoji="1" lang="ja-JP" altLang="en-US" sz="1100">
              <a:solidFill>
                <a:schemeClr val="dk1"/>
              </a:solidFill>
              <a:effectLst/>
              <a:latin typeface="+mn-lt"/>
              <a:ea typeface="+mn-ea"/>
              <a:cs typeface="+mn-cs"/>
            </a:rPr>
            <a:t>令和５</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19,740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19,335</a:t>
          </a:r>
          <a:r>
            <a:rPr kumimoji="1" lang="ja-JP" altLang="ja-JP" sz="1100">
              <a:solidFill>
                <a:schemeClr val="dk1"/>
              </a:solidFill>
              <a:effectLst/>
              <a:latin typeface="+mn-lt"/>
              <a:ea typeface="+mn-ea"/>
              <a:cs typeface="+mn-cs"/>
            </a:rPr>
            <a:t>百万円）し、実質的な交付税などの収入が減少したため、経常一般財源等総額に占める割合は前年度より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6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3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年度の扶助費は、</a:t>
          </a:r>
          <a:r>
            <a:rPr kumimoji="1" lang="ja-JP" altLang="en-US" sz="1100">
              <a:solidFill>
                <a:schemeClr val="dk1"/>
              </a:solidFill>
              <a:effectLst/>
              <a:latin typeface="+mn-lt"/>
              <a:ea typeface="+mn-ea"/>
              <a:cs typeface="+mn-cs"/>
            </a:rPr>
            <a:t>児童保護措置費の増</a:t>
          </a:r>
          <a:r>
            <a:rPr kumimoji="1" lang="ja-JP" altLang="ja-JP" sz="1100">
              <a:solidFill>
                <a:schemeClr val="dk1"/>
              </a:solidFill>
              <a:effectLst/>
              <a:latin typeface="+mn-lt"/>
              <a:ea typeface="+mn-ea"/>
              <a:cs typeface="+mn-cs"/>
            </a:rPr>
            <a:t>などに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a:t>
          </a:r>
          <a:r>
            <a:rPr kumimoji="1" lang="en-US" altLang="ja-JP" sz="1100">
              <a:solidFill>
                <a:schemeClr val="dk1"/>
              </a:solidFill>
              <a:effectLst/>
              <a:latin typeface="+mn-lt"/>
              <a:ea typeface="+mn-ea"/>
              <a:cs typeface="+mn-cs"/>
            </a:rPr>
            <a:t>8,668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8,105</a:t>
          </a:r>
          <a:r>
            <a:rPr kumimoji="1" lang="ja-JP" altLang="ja-JP" sz="1100">
              <a:solidFill>
                <a:schemeClr val="dk1"/>
              </a:solidFill>
              <a:effectLst/>
              <a:latin typeface="+mn-lt"/>
              <a:ea typeface="+mn-ea"/>
              <a:cs typeface="+mn-cs"/>
            </a:rPr>
            <a:t>百万円）し、実質的な交付税などの収入も減少したため、経常一般財源等総額に占める割合は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・今度も医療福祉関係経費の増加が見込まれるが、引き続き適切な執行に努めていく。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154412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4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繰出金が</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令和５年度：</a:t>
          </a:r>
          <a:r>
            <a:rPr kumimoji="1" lang="en-US" altLang="ja-JP" sz="1100">
              <a:solidFill>
                <a:sysClr val="windowText" lastClr="000000"/>
              </a:solidFill>
              <a:effectLst/>
              <a:latin typeface="+mn-lt"/>
              <a:ea typeface="+mn-ea"/>
              <a:cs typeface="+mn-cs"/>
            </a:rPr>
            <a:t>10,604</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11,086</a:t>
          </a:r>
          <a:r>
            <a:rPr kumimoji="1" lang="ja-JP" altLang="ja-JP" sz="1100">
              <a:solidFill>
                <a:sysClr val="windowText" lastClr="000000"/>
              </a:solidFill>
              <a:effectLst/>
              <a:latin typeface="+mn-lt"/>
              <a:ea typeface="+mn-ea"/>
              <a:cs typeface="+mn-cs"/>
            </a:rPr>
            <a:t>百万円）したが、</a:t>
          </a:r>
          <a:r>
            <a:rPr kumimoji="1" lang="ja-JP" altLang="ja-JP" sz="1100">
              <a:solidFill>
                <a:schemeClr val="dk1"/>
              </a:solidFill>
              <a:effectLst/>
              <a:latin typeface="+mn-lt"/>
              <a:ea typeface="+mn-ea"/>
              <a:cs typeface="+mn-cs"/>
            </a:rPr>
            <a:t>実質的な交付税などの収入が減少したため、経常一般財源等総額に占める割合は前年度と同等であった。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58</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年度の補助費等は、</a:t>
          </a:r>
          <a:r>
            <a:rPr kumimoji="1" lang="ja-JP" altLang="en-US" sz="1100">
              <a:solidFill>
                <a:schemeClr val="dk1"/>
              </a:solidFill>
              <a:effectLst/>
              <a:latin typeface="+mn-lt"/>
              <a:ea typeface="+mn-ea"/>
              <a:cs typeface="+mn-cs"/>
            </a:rPr>
            <a:t>母子保健対策費や</a:t>
          </a:r>
          <a:r>
            <a:rPr kumimoji="1" lang="ja-JP" altLang="ja-JP" sz="1100">
              <a:solidFill>
                <a:schemeClr val="dk1"/>
              </a:solidFill>
              <a:effectLst/>
              <a:latin typeface="+mn-lt"/>
              <a:ea typeface="+mn-ea"/>
              <a:cs typeface="+mn-cs"/>
            </a:rPr>
            <a:t>介護保険推進費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増などにより、前年度に比べ増加（</a:t>
          </a:r>
          <a:r>
            <a:rPr kumimoji="1" lang="ja-JP" altLang="en-US" sz="1100">
              <a:solidFill>
                <a:schemeClr val="dk1"/>
              </a:solidFill>
              <a:effectLst/>
              <a:latin typeface="+mn-lt"/>
              <a:ea typeface="+mn-ea"/>
              <a:cs typeface="+mn-cs"/>
            </a:rPr>
            <a:t>令和５年度：</a:t>
          </a:r>
          <a:r>
            <a:rPr kumimoji="1" lang="en-US" altLang="ja-JP" sz="1100">
              <a:solidFill>
                <a:schemeClr val="dk1"/>
              </a:solidFill>
              <a:effectLst/>
              <a:latin typeface="+mn-lt"/>
              <a:ea typeface="+mn-ea"/>
              <a:cs typeface="+mn-cs"/>
            </a:rPr>
            <a:t>113,112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108,826</a:t>
          </a:r>
          <a:r>
            <a:rPr kumimoji="1" lang="ja-JP" altLang="ja-JP" sz="1100">
              <a:solidFill>
                <a:schemeClr val="dk1"/>
              </a:solidFill>
              <a:effectLst/>
              <a:latin typeface="+mn-lt"/>
              <a:ea typeface="+mn-ea"/>
              <a:cs typeface="+mn-cs"/>
            </a:rPr>
            <a:t>百万円）し、実質的な交付税などの収入が減少したため、経常一般財源等総額に占める割合は前年度より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35</xdr:row>
      <xdr:rowOff>9978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880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34</xdr:row>
      <xdr:rowOff>50800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406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156936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406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156936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76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103414</xdr:rowOff>
    </xdr:from>
    <xdr:to>
      <xdr:col>74</xdr:col>
      <xdr:colOff>31750</xdr:colOff>
      <xdr:row>33</xdr:row>
      <xdr:rowOff>33564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106136</xdr:rowOff>
    </xdr:from>
    <xdr:to>
      <xdr:col>69</xdr:col>
      <xdr:colOff>142875</xdr:colOff>
      <xdr:row>34</xdr:row>
      <xdr:rowOff>36286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46463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51707</xdr:rowOff>
    </xdr:from>
    <xdr:to>
      <xdr:col>65</xdr:col>
      <xdr:colOff>53975</xdr:colOff>
      <xdr:row>33</xdr:row>
      <xdr:rowOff>153307</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163484</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年度の公債費は、元金償還の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などにより、前年度に比べ減少（</a:t>
          </a:r>
          <a:r>
            <a:rPr kumimoji="1" lang="ja-JP" altLang="en-US" sz="1100">
              <a:solidFill>
                <a:schemeClr val="dk1"/>
              </a:solidFill>
              <a:effectLst/>
              <a:latin typeface="+mn-lt"/>
              <a:ea typeface="+mn-ea"/>
              <a:cs typeface="+mn-cs"/>
            </a:rPr>
            <a:t>令和５年度：</a:t>
          </a:r>
          <a:r>
            <a:rPr kumimoji="1" lang="en-US" altLang="ja-JP" sz="1100">
              <a:solidFill>
                <a:schemeClr val="dk1"/>
              </a:solidFill>
              <a:effectLst/>
              <a:latin typeface="+mn-lt"/>
              <a:ea typeface="+mn-ea"/>
              <a:cs typeface="+mn-cs"/>
            </a:rPr>
            <a:t>93,494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94,788</a:t>
          </a:r>
          <a:r>
            <a:rPr kumimoji="1" lang="ja-JP" altLang="ja-JP" sz="1100">
              <a:solidFill>
                <a:schemeClr val="dk1"/>
              </a:solidFill>
              <a:effectLst/>
              <a:latin typeface="+mn-lt"/>
              <a:ea typeface="+mn-ea"/>
              <a:cs typeface="+mn-cs"/>
            </a:rPr>
            <a:t>百万円）し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、経常一般財源等総額に占める割合は前年度より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35560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700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722860"/>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971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97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・医療福祉関係経費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人件費の大幅な減少により、</a:t>
          </a:r>
          <a:r>
            <a:rPr kumimoji="1" lang="ja-JP" altLang="ja-JP" sz="1100">
              <a:solidFill>
                <a:schemeClr val="dk1"/>
              </a:solidFill>
              <a:effectLst/>
              <a:latin typeface="+mn-lt"/>
              <a:ea typeface="+mn-ea"/>
              <a:cs typeface="+mn-cs"/>
            </a:rPr>
            <a:t>経常一般財源等総額に占める公債費以外の割合は前年度より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・今後も、適正な定員管理や各種補助金等の見直しなどを徹底し、経費節減に努めていく。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82550</xdr:rowOff>
    </xdr:from>
    <xdr:to>
      <xdr:col>82</xdr:col>
      <xdr:colOff>107950</xdr:colOff>
      <xdr:row>77</xdr:row>
      <xdr:rowOff>158750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28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19050</xdr:rowOff>
    </xdr:from>
    <xdr:to>
      <xdr:col>78</xdr:col>
      <xdr:colOff>69850</xdr:colOff>
      <xdr:row>77</xdr:row>
      <xdr:rowOff>158750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534900"/>
          <a:ext cx="8890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19050</xdr:rowOff>
    </xdr:from>
    <xdr:to>
      <xdr:col>73</xdr:col>
      <xdr:colOff>180975</xdr:colOff>
      <xdr:row>78</xdr:row>
      <xdr:rowOff>63500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5349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63500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38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107950</xdr:rowOff>
    </xdr:from>
    <xdr:to>
      <xdr:col>78</xdr:col>
      <xdr:colOff>120650</xdr:colOff>
      <xdr:row>78</xdr:row>
      <xdr:rowOff>38100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139700</xdr:rowOff>
    </xdr:from>
    <xdr:to>
      <xdr:col>74</xdr:col>
      <xdr:colOff>31750</xdr:colOff>
      <xdr:row>73</xdr:row>
      <xdr:rowOff>69850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80027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12700</xdr:rowOff>
    </xdr:from>
    <xdr:to>
      <xdr:col>69</xdr:col>
      <xdr:colOff>142875</xdr:colOff>
      <xdr:row>78</xdr:row>
      <xdr:rowOff>114300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69050</xdr:rowOff>
    </xdr:from>
    <xdr:to>
      <xdr:col>29</xdr:col>
      <xdr:colOff>127000</xdr:colOff>
      <xdr:row>13</xdr:row>
      <xdr:rowOff>71050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5525"/>
          <a:ext cx="647700" cy="2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71050</xdr:rowOff>
    </xdr:from>
    <xdr:to>
      <xdr:col>26</xdr:col>
      <xdr:colOff>50800</xdr:colOff>
      <xdr:row>13</xdr:row>
      <xdr:rowOff>76918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47525"/>
          <a:ext cx="698500" cy="5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56991</xdr:rowOff>
    </xdr:from>
    <xdr:to>
      <xdr:col>22</xdr:col>
      <xdr:colOff>114300</xdr:colOff>
      <xdr:row>13</xdr:row>
      <xdr:rowOff>76918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33466"/>
          <a:ext cx="698500" cy="1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47542</xdr:rowOff>
    </xdr:from>
    <xdr:to>
      <xdr:col>18</xdr:col>
      <xdr:colOff>177800</xdr:colOff>
      <xdr:row>13</xdr:row>
      <xdr:rowOff>56991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24017"/>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18250</xdr:rowOff>
    </xdr:from>
    <xdr:to>
      <xdr:col>29</xdr:col>
      <xdr:colOff>177800</xdr:colOff>
      <xdr:row>13</xdr:row>
      <xdr:rowOff>119850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34777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20250</xdr:rowOff>
    </xdr:from>
    <xdr:to>
      <xdr:col>26</xdr:col>
      <xdr:colOff>101600</xdr:colOff>
      <xdr:row>13</xdr:row>
      <xdr:rowOff>121850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9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132027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6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26118</xdr:rowOff>
    </xdr:from>
    <xdr:to>
      <xdr:col>22</xdr:col>
      <xdr:colOff>165100</xdr:colOff>
      <xdr:row>13</xdr:row>
      <xdr:rowOff>127718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0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137895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6191</xdr:rowOff>
    </xdr:from>
    <xdr:to>
      <xdr:col>19</xdr:col>
      <xdr:colOff>38100</xdr:colOff>
      <xdr:row>13</xdr:row>
      <xdr:rowOff>107791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8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117968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5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168192</xdr:rowOff>
    </xdr:from>
    <xdr:to>
      <xdr:col>15</xdr:col>
      <xdr:colOff>101600</xdr:colOff>
      <xdr:row>13</xdr:row>
      <xdr:rowOff>98342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108519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4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218440</xdr:rowOff>
    </xdr:from>
    <xdr:to>
      <xdr:col>29</xdr:col>
      <xdr:colOff>127000</xdr:colOff>
      <xdr:row>35</xdr:row>
      <xdr:rowOff>231470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28790"/>
          <a:ext cx="6477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201352</xdr:rowOff>
    </xdr:from>
    <xdr:to>
      <xdr:col>26</xdr:col>
      <xdr:colOff>50800</xdr:colOff>
      <xdr:row>35</xdr:row>
      <xdr:rowOff>218440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11702"/>
          <a:ext cx="698500" cy="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201352</xdr:rowOff>
    </xdr:from>
    <xdr:to>
      <xdr:col>22</xdr:col>
      <xdr:colOff>114300</xdr:colOff>
      <xdr:row>35</xdr:row>
      <xdr:rowOff>236557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11702"/>
          <a:ext cx="698500" cy="35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236557</xdr:rowOff>
    </xdr:from>
    <xdr:to>
      <xdr:col>18</xdr:col>
      <xdr:colOff>177800</xdr:colOff>
      <xdr:row>35</xdr:row>
      <xdr:rowOff>264217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46907"/>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180670</xdr:rowOff>
    </xdr:from>
    <xdr:to>
      <xdr:col>29</xdr:col>
      <xdr:colOff>177800</xdr:colOff>
      <xdr:row>35</xdr:row>
      <xdr:rowOff>282270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9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152747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167640</xdr:rowOff>
    </xdr:from>
    <xdr:to>
      <xdr:col>26</xdr:col>
      <xdr:colOff>101600</xdr:colOff>
      <xdr:row>35</xdr:row>
      <xdr:rowOff>269240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254017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6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150552</xdr:rowOff>
    </xdr:from>
    <xdr:to>
      <xdr:col>22</xdr:col>
      <xdr:colOff>165100</xdr:colOff>
      <xdr:row>35</xdr:row>
      <xdr:rowOff>252152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6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262329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2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185757</xdr:rowOff>
    </xdr:from>
    <xdr:to>
      <xdr:col>19</xdr:col>
      <xdr:colOff>38100</xdr:colOff>
      <xdr:row>35</xdr:row>
      <xdr:rowOff>287357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9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297534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6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213417</xdr:rowOff>
    </xdr:from>
    <xdr:to>
      <xdr:col>15</xdr:col>
      <xdr:colOff>101600</xdr:colOff>
      <xdr:row>35</xdr:row>
      <xdr:rowOff>315017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2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299794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1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1,916,787
1,866,944
6,408.09
931,727,812
912,533,087
10,051,371
457,322,530
1,136,577,637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115925</xdr:rowOff>
    </xdr:from>
    <xdr:to>
      <xdr:col>24</xdr:col>
      <xdr:colOff>63500</xdr:colOff>
      <xdr:row>33</xdr:row>
      <xdr:rowOff>11635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02325"/>
          <a:ext cx="838200" cy="6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115925</xdr:rowOff>
    </xdr:from>
    <xdr:to>
      <xdr:col>19</xdr:col>
      <xdr:colOff>177800</xdr:colOff>
      <xdr:row>32</xdr:row>
      <xdr:rowOff>140435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02325"/>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107908</xdr:rowOff>
    </xdr:from>
    <xdr:to>
      <xdr:col>15</xdr:col>
      <xdr:colOff>50800</xdr:colOff>
      <xdr:row>32</xdr:row>
      <xdr:rowOff>140435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594308"/>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107908</xdr:rowOff>
    </xdr:from>
    <xdr:to>
      <xdr:col>10</xdr:col>
      <xdr:colOff>114300</xdr:colOff>
      <xdr:row>32</xdr:row>
      <xdr:rowOff>110749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9430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132285</xdr:rowOff>
    </xdr:from>
    <xdr:to>
      <xdr:col>24</xdr:col>
      <xdr:colOff>114300</xdr:colOff>
      <xdr:row>33</xdr:row>
      <xdr:rowOff>62435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155162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65125</xdr:rowOff>
    </xdr:from>
    <xdr:to>
      <xdr:col>20</xdr:col>
      <xdr:colOff>38100</xdr:colOff>
      <xdr:row>32</xdr:row>
      <xdr:rowOff>166725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11802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2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89635</xdr:rowOff>
    </xdr:from>
    <xdr:to>
      <xdr:col>15</xdr:col>
      <xdr:colOff>101600</xdr:colOff>
      <xdr:row>33</xdr:row>
      <xdr:rowOff>19785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36312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5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57108</xdr:rowOff>
    </xdr:from>
    <xdr:to>
      <xdr:col>10</xdr:col>
      <xdr:colOff>165100</xdr:colOff>
      <xdr:row>32</xdr:row>
      <xdr:rowOff>158708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3785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1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59949</xdr:rowOff>
    </xdr:from>
    <xdr:to>
      <xdr:col>6</xdr:col>
      <xdr:colOff>38100</xdr:colOff>
      <xdr:row>32</xdr:row>
      <xdr:rowOff>161549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6626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2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43642</xdr:rowOff>
    </xdr:from>
    <xdr:to>
      <xdr:col>24</xdr:col>
      <xdr:colOff>63500</xdr:colOff>
      <xdr:row>57</xdr:row>
      <xdr:rowOff>65177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73392"/>
          <a:ext cx="838200" cy="36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43642</xdr:rowOff>
    </xdr:from>
    <xdr:to>
      <xdr:col>19</xdr:col>
      <xdr:colOff>177800</xdr:colOff>
      <xdr:row>55</xdr:row>
      <xdr:rowOff>165852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73392"/>
          <a:ext cx="889000" cy="1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165852</xdr:rowOff>
    </xdr:from>
    <xdr:to>
      <xdr:col>15</xdr:col>
      <xdr:colOff>50800</xdr:colOff>
      <xdr:row>57</xdr:row>
      <xdr:rowOff>75967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95602"/>
          <a:ext cx="889000" cy="2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75967</xdr:rowOff>
    </xdr:from>
    <xdr:to>
      <xdr:col>10</xdr:col>
      <xdr:colOff>114300</xdr:colOff>
      <xdr:row>58</xdr:row>
      <xdr:rowOff>28738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8617"/>
          <a:ext cx="8890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14377</xdr:rowOff>
    </xdr:from>
    <xdr:to>
      <xdr:col>24</xdr:col>
      <xdr:colOff>114300</xdr:colOff>
      <xdr:row>57</xdr:row>
      <xdr:rowOff>115977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37254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3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164292</xdr:rowOff>
    </xdr:from>
    <xdr:to>
      <xdr:col>20</xdr:col>
      <xdr:colOff>38100</xdr:colOff>
      <xdr:row>55</xdr:row>
      <xdr:rowOff>94442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110969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115052</xdr:rowOff>
    </xdr:from>
    <xdr:to>
      <xdr:col>15</xdr:col>
      <xdr:colOff>101600</xdr:colOff>
      <xdr:row>56</xdr:row>
      <xdr:rowOff>45202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4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61729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2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25167</xdr:rowOff>
    </xdr:from>
    <xdr:to>
      <xdr:col>10</xdr:col>
      <xdr:colOff>165100</xdr:colOff>
      <xdr:row>57</xdr:row>
      <xdr:rowOff>126767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143294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149388</xdr:rowOff>
    </xdr:from>
    <xdr:to>
      <xdr:col>6</xdr:col>
      <xdr:colOff>38100</xdr:colOff>
      <xdr:row>58</xdr:row>
      <xdr:rowOff>79538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96065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146284</xdr:rowOff>
    </xdr:from>
    <xdr:to>
      <xdr:col>24</xdr:col>
      <xdr:colOff>63500</xdr:colOff>
      <xdr:row>76</xdr:row>
      <xdr:rowOff>154056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7648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154056</xdr:rowOff>
    </xdr:from>
    <xdr:to>
      <xdr:col>19</xdr:col>
      <xdr:colOff>177800</xdr:colOff>
      <xdr:row>76</xdr:row>
      <xdr:rowOff>166401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8425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166401</xdr:rowOff>
    </xdr:from>
    <xdr:to>
      <xdr:col>15</xdr:col>
      <xdr:colOff>50800</xdr:colOff>
      <xdr:row>77</xdr:row>
      <xdr:rowOff>5924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9660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5924</xdr:rowOff>
    </xdr:from>
    <xdr:to>
      <xdr:col>10</xdr:col>
      <xdr:colOff>114300</xdr:colOff>
      <xdr:row>77</xdr:row>
      <xdr:rowOff>129367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0757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95484</xdr:rowOff>
    </xdr:from>
    <xdr:to>
      <xdr:col>24</xdr:col>
      <xdr:colOff>114300</xdr:colOff>
      <xdr:row>77</xdr:row>
      <xdr:rowOff>25634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118361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7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103256</xdr:rowOff>
    </xdr:from>
    <xdr:to>
      <xdr:col>20</xdr:col>
      <xdr:colOff>38100</xdr:colOff>
      <xdr:row>77</xdr:row>
      <xdr:rowOff>33406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49933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90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115601</xdr:rowOff>
    </xdr:from>
    <xdr:to>
      <xdr:col>15</xdr:col>
      <xdr:colOff>101600</xdr:colOff>
      <xdr:row>77</xdr:row>
      <xdr:rowOff>45751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62278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126574</xdr:rowOff>
    </xdr:from>
    <xdr:to>
      <xdr:col>10</xdr:col>
      <xdr:colOff>165100</xdr:colOff>
      <xdr:row>77</xdr:row>
      <xdr:rowOff>56724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73250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78567</xdr:rowOff>
    </xdr:from>
    <xdr:to>
      <xdr:col>6</xdr:col>
      <xdr:colOff>38100</xdr:colOff>
      <xdr:row>78</xdr:row>
      <xdr:rowOff>8717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171294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7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145923</xdr:rowOff>
    </xdr:from>
    <xdr:to>
      <xdr:col>24</xdr:col>
      <xdr:colOff>63500</xdr:colOff>
      <xdr:row>96</xdr:row>
      <xdr:rowOff>58801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433673"/>
          <a:ext cx="8382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145923</xdr:rowOff>
    </xdr:from>
    <xdr:to>
      <xdr:col>19</xdr:col>
      <xdr:colOff>177800</xdr:colOff>
      <xdr:row>96</xdr:row>
      <xdr:rowOff>87122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433673"/>
          <a:ext cx="8890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87122</xdr:rowOff>
    </xdr:from>
    <xdr:to>
      <xdr:col>15</xdr:col>
      <xdr:colOff>50800</xdr:colOff>
      <xdr:row>97</xdr:row>
      <xdr:rowOff>15367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546322"/>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15367</xdr:rowOff>
    </xdr:from>
    <xdr:to>
      <xdr:col>10</xdr:col>
      <xdr:colOff>114300</xdr:colOff>
      <xdr:row>97</xdr:row>
      <xdr:rowOff>57150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646017"/>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8001</xdr:rowOff>
    </xdr:from>
    <xdr:to>
      <xdr:col>24</xdr:col>
      <xdr:colOff>114300</xdr:colOff>
      <xdr:row>96</xdr:row>
      <xdr:rowOff>109601</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4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30878</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31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95123</xdr:rowOff>
    </xdr:from>
    <xdr:to>
      <xdr:col>20</xdr:col>
      <xdr:colOff>38100</xdr:colOff>
      <xdr:row>96</xdr:row>
      <xdr:rowOff>25273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41800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17411" y="161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36322</xdr:rowOff>
    </xdr:from>
    <xdr:to>
      <xdr:col>15</xdr:col>
      <xdr:colOff>101600</xdr:colOff>
      <xdr:row>96</xdr:row>
      <xdr:rowOff>137922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4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154449</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2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136017</xdr:rowOff>
    </xdr:from>
    <xdr:to>
      <xdr:col>10</xdr:col>
      <xdr:colOff>165100</xdr:colOff>
      <xdr:row>97</xdr:row>
      <xdr:rowOff>66167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5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82694</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637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6350</xdr:rowOff>
    </xdr:from>
    <xdr:to>
      <xdr:col>6</xdr:col>
      <xdr:colOff>38100</xdr:colOff>
      <xdr:row>97</xdr:row>
      <xdr:rowOff>107950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124477</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641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96658</xdr:rowOff>
    </xdr:from>
    <xdr:to>
      <xdr:col>55</xdr:col>
      <xdr:colOff>0</xdr:colOff>
      <xdr:row>35</xdr:row>
      <xdr:rowOff>167654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54508"/>
          <a:ext cx="838200" cy="4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20305</xdr:rowOff>
    </xdr:from>
    <xdr:to>
      <xdr:col>50</xdr:col>
      <xdr:colOff>114300</xdr:colOff>
      <xdr:row>33</xdr:row>
      <xdr:rowOff>96658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678155"/>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20305</xdr:rowOff>
    </xdr:from>
    <xdr:to>
      <xdr:col>45</xdr:col>
      <xdr:colOff>177800</xdr:colOff>
      <xdr:row>34</xdr:row>
      <xdr:rowOff>147897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678155"/>
          <a:ext cx="889000" cy="29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147897</xdr:rowOff>
    </xdr:from>
    <xdr:to>
      <xdr:col>41</xdr:col>
      <xdr:colOff>50800</xdr:colOff>
      <xdr:row>38</xdr:row>
      <xdr:rowOff>152240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77197"/>
          <a:ext cx="889000" cy="69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116854</xdr:rowOff>
    </xdr:from>
    <xdr:to>
      <xdr:col>55</xdr:col>
      <xdr:colOff>50800</xdr:colOff>
      <xdr:row>36</xdr:row>
      <xdr:rowOff>47004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139731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6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45858</xdr:rowOff>
    </xdr:from>
    <xdr:to>
      <xdr:col>50</xdr:col>
      <xdr:colOff>165100</xdr:colOff>
      <xdr:row>33</xdr:row>
      <xdr:rowOff>147458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163985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47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140955</xdr:rowOff>
    </xdr:from>
    <xdr:to>
      <xdr:col>46</xdr:col>
      <xdr:colOff>38100</xdr:colOff>
      <xdr:row>33</xdr:row>
      <xdr:rowOff>71105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6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62232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7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97097</xdr:rowOff>
    </xdr:from>
    <xdr:to>
      <xdr:col>41</xdr:col>
      <xdr:colOff>101600</xdr:colOff>
      <xdr:row>35</xdr:row>
      <xdr:rowOff>27247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18374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01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101440</xdr:rowOff>
    </xdr:from>
    <xdr:to>
      <xdr:col>36</xdr:col>
      <xdr:colOff>165100</xdr:colOff>
      <xdr:row>39</xdr:row>
      <xdr:rowOff>31590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48117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9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153067</xdr:rowOff>
    </xdr:from>
    <xdr:to>
      <xdr:col>55</xdr:col>
      <xdr:colOff>0</xdr:colOff>
      <xdr:row>54</xdr:row>
      <xdr:rowOff>154418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411367"/>
          <a:ext cx="838200" cy="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154418</xdr:rowOff>
    </xdr:from>
    <xdr:to>
      <xdr:col>50</xdr:col>
      <xdr:colOff>114300</xdr:colOff>
      <xdr:row>55</xdr:row>
      <xdr:rowOff>20099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412718"/>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20099</xdr:rowOff>
    </xdr:from>
    <xdr:to>
      <xdr:col>45</xdr:col>
      <xdr:colOff>177800</xdr:colOff>
      <xdr:row>55</xdr:row>
      <xdr:rowOff>28404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44984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28404</xdr:rowOff>
    </xdr:from>
    <xdr:to>
      <xdr:col>41</xdr:col>
      <xdr:colOff>50800</xdr:colOff>
      <xdr:row>55</xdr:row>
      <xdr:rowOff>77139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458154"/>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102267</xdr:rowOff>
    </xdr:from>
    <xdr:to>
      <xdr:col>55</xdr:col>
      <xdr:colOff>50800</xdr:colOff>
      <xdr:row>55</xdr:row>
      <xdr:rowOff>32417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125144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2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103618</xdr:rowOff>
    </xdr:from>
    <xdr:to>
      <xdr:col>50</xdr:col>
      <xdr:colOff>165100</xdr:colOff>
      <xdr:row>55</xdr:row>
      <xdr:rowOff>33768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3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50295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1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140749</xdr:rowOff>
    </xdr:from>
    <xdr:to>
      <xdr:col>46</xdr:col>
      <xdr:colOff>38100</xdr:colOff>
      <xdr:row>55</xdr:row>
      <xdr:rowOff>70899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3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87426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1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149054</xdr:rowOff>
    </xdr:from>
    <xdr:to>
      <xdr:col>41</xdr:col>
      <xdr:colOff>101600</xdr:colOff>
      <xdr:row>55</xdr:row>
      <xdr:rowOff>79204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95731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1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26339</xdr:rowOff>
    </xdr:from>
    <xdr:to>
      <xdr:col>36</xdr:col>
      <xdr:colOff>165100</xdr:colOff>
      <xdr:row>55</xdr:row>
      <xdr:rowOff>127939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144466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159359</xdr:rowOff>
    </xdr:from>
    <xdr:to>
      <xdr:col>55</xdr:col>
      <xdr:colOff>0</xdr:colOff>
      <xdr:row>76</xdr:row>
      <xdr:rowOff>21247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018109"/>
          <a:ext cx="8382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21247</xdr:rowOff>
    </xdr:from>
    <xdr:to>
      <xdr:col>50</xdr:col>
      <xdr:colOff>114300</xdr:colOff>
      <xdr:row>76</xdr:row>
      <xdr:rowOff>25285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051447"/>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25285</xdr:rowOff>
    </xdr:from>
    <xdr:to>
      <xdr:col>45</xdr:col>
      <xdr:colOff>177800</xdr:colOff>
      <xdr:row>76</xdr:row>
      <xdr:rowOff>32277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055485"/>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25152</xdr:rowOff>
    </xdr:from>
    <xdr:to>
      <xdr:col>41</xdr:col>
      <xdr:colOff>50800</xdr:colOff>
      <xdr:row>76</xdr:row>
      <xdr:rowOff>32277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055352"/>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108559</xdr:rowOff>
    </xdr:from>
    <xdr:to>
      <xdr:col>55</xdr:col>
      <xdr:colOff>50800</xdr:colOff>
      <xdr:row>76</xdr:row>
      <xdr:rowOff>38709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9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131436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141897</xdr:rowOff>
    </xdr:from>
    <xdr:to>
      <xdr:col>50</xdr:col>
      <xdr:colOff>165100</xdr:colOff>
      <xdr:row>76</xdr:row>
      <xdr:rowOff>72047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0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88574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7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145936</xdr:rowOff>
    </xdr:from>
    <xdr:to>
      <xdr:col>46</xdr:col>
      <xdr:colOff>38100</xdr:colOff>
      <xdr:row>76</xdr:row>
      <xdr:rowOff>76085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004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92613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152927</xdr:rowOff>
    </xdr:from>
    <xdr:to>
      <xdr:col>41</xdr:col>
      <xdr:colOff>101600</xdr:colOff>
      <xdr:row>76</xdr:row>
      <xdr:rowOff>83077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0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99604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145803</xdr:rowOff>
    </xdr:from>
    <xdr:to>
      <xdr:col>36</xdr:col>
      <xdr:colOff>165100</xdr:colOff>
      <xdr:row>76</xdr:row>
      <xdr:rowOff>75952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0045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92480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100061</xdr:rowOff>
    </xdr:from>
    <xdr:to>
      <xdr:col>55</xdr:col>
      <xdr:colOff>0</xdr:colOff>
      <xdr:row>94</xdr:row>
      <xdr:rowOff>120590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216361"/>
          <a:ext cx="8382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100061</xdr:rowOff>
    </xdr:from>
    <xdr:to>
      <xdr:col>50</xdr:col>
      <xdr:colOff>114300</xdr:colOff>
      <xdr:row>95</xdr:row>
      <xdr:rowOff>66639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216361"/>
          <a:ext cx="889000" cy="13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66639</xdr:rowOff>
    </xdr:from>
    <xdr:to>
      <xdr:col>45</xdr:col>
      <xdr:colOff>177800</xdr:colOff>
      <xdr:row>96</xdr:row>
      <xdr:rowOff>61108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354389"/>
          <a:ext cx="889000" cy="16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41402</xdr:rowOff>
    </xdr:from>
    <xdr:to>
      <xdr:col>41</xdr:col>
      <xdr:colOff>50800</xdr:colOff>
      <xdr:row>96</xdr:row>
      <xdr:rowOff>61108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500602"/>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69790</xdr:rowOff>
    </xdr:from>
    <xdr:to>
      <xdr:col>55</xdr:col>
      <xdr:colOff>50800</xdr:colOff>
      <xdr:row>94</xdr:row>
      <xdr:rowOff>171390</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1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92667</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0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49261</xdr:rowOff>
    </xdr:from>
    <xdr:to>
      <xdr:col>50</xdr:col>
      <xdr:colOff>165100</xdr:colOff>
      <xdr:row>94</xdr:row>
      <xdr:rowOff>150861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1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167388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594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15839</xdr:rowOff>
    </xdr:from>
    <xdr:to>
      <xdr:col>46</xdr:col>
      <xdr:colOff>38100</xdr:colOff>
      <xdr:row>95</xdr:row>
      <xdr:rowOff>117439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3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133966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10308</xdr:rowOff>
    </xdr:from>
    <xdr:to>
      <xdr:col>41</xdr:col>
      <xdr:colOff>101600</xdr:colOff>
      <xdr:row>96</xdr:row>
      <xdr:rowOff>111908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128435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4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162052</xdr:rowOff>
    </xdr:from>
    <xdr:to>
      <xdr:col>36</xdr:col>
      <xdr:colOff>165100</xdr:colOff>
      <xdr:row>96</xdr:row>
      <xdr:rowOff>92202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108729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49893</xdr:rowOff>
    </xdr:from>
    <xdr:to>
      <xdr:col>85</xdr:col>
      <xdr:colOff>126364</xdr:colOff>
      <xdr:row>39</xdr:row>
      <xdr:rowOff>92347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879193"/>
          <a:ext cx="1269" cy="899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96174</xdr:rowOff>
    </xdr:from>
    <xdr:ext cx="313932"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8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92347</xdr:rowOff>
    </xdr:from>
    <xdr:to>
      <xdr:col>86</xdr:col>
      <xdr:colOff>25400</xdr:colOff>
      <xdr:row>39</xdr:row>
      <xdr:rowOff>92347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168020</xdr:rowOff>
    </xdr:from>
    <xdr:ext cx="469744"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49893</xdr:rowOff>
    </xdr:from>
    <xdr:to>
      <xdr:col>86</xdr:col>
      <xdr:colOff>25400</xdr:colOff>
      <xdr:row>34</xdr:row>
      <xdr:rowOff>49893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879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143510</xdr:rowOff>
    </xdr:from>
    <xdr:to>
      <xdr:col>85</xdr:col>
      <xdr:colOff>127000</xdr:colOff>
      <xdr:row>39</xdr:row>
      <xdr:rowOff>31496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861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74766</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8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51888</xdr:rowOff>
    </xdr:from>
    <xdr:to>
      <xdr:col>85</xdr:col>
      <xdr:colOff>177800</xdr:colOff>
      <xdr:row>38</xdr:row>
      <xdr:rowOff>153488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90061</xdr:rowOff>
    </xdr:from>
    <xdr:to>
      <xdr:col>81</xdr:col>
      <xdr:colOff>50800</xdr:colOff>
      <xdr:row>38</xdr:row>
      <xdr:rowOff>143510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090811"/>
          <a:ext cx="889000" cy="5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24783</xdr:rowOff>
    </xdr:from>
    <xdr:to>
      <xdr:col>81</xdr:col>
      <xdr:colOff>101600</xdr:colOff>
      <xdr:row>38</xdr:row>
      <xdr:rowOff>126383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142910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31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145034</xdr:rowOff>
    </xdr:from>
    <xdr:to>
      <xdr:col>76</xdr:col>
      <xdr:colOff>114300</xdr:colOff>
      <xdr:row>35</xdr:row>
      <xdr:rowOff>90061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5288534"/>
          <a:ext cx="889000" cy="80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63972</xdr:rowOff>
    </xdr:from>
    <xdr:to>
      <xdr:col>76</xdr:col>
      <xdr:colOff>165100</xdr:colOff>
      <xdr:row>37</xdr:row>
      <xdr:rowOff>165571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076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156699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145034</xdr:rowOff>
    </xdr:from>
    <xdr:to>
      <xdr:col>71</xdr:col>
      <xdr:colOff>177800</xdr:colOff>
      <xdr:row>37</xdr:row>
      <xdr:rowOff>16800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5288534"/>
          <a:ext cx="889000" cy="107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93472</xdr:rowOff>
    </xdr:from>
    <xdr:to>
      <xdr:col>72</xdr:col>
      <xdr:colOff>38100</xdr:colOff>
      <xdr:row>37</xdr:row>
      <xdr:rowOff>23622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14749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150731</xdr:rowOff>
    </xdr:from>
    <xdr:to>
      <xdr:col>67</xdr:col>
      <xdr:colOff>101600</xdr:colOff>
      <xdr:row>37</xdr:row>
      <xdr:rowOff>80881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72008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41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152146</xdr:rowOff>
    </xdr:from>
    <xdr:to>
      <xdr:col>85</xdr:col>
      <xdr:colOff>177800</xdr:colOff>
      <xdr:row>39</xdr:row>
      <xdr:rowOff>82296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67073</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92710</xdr:rowOff>
    </xdr:from>
    <xdr:to>
      <xdr:col>81</xdr:col>
      <xdr:colOff>101600</xdr:colOff>
      <xdr:row>39</xdr:row>
      <xdr:rowOff>22860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13987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39261</xdr:rowOff>
    </xdr:from>
    <xdr:to>
      <xdr:col>76</xdr:col>
      <xdr:colOff>165100</xdr:colOff>
      <xdr:row>35</xdr:row>
      <xdr:rowOff>140861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157388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581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94234</xdr:rowOff>
    </xdr:from>
    <xdr:to>
      <xdr:col>72</xdr:col>
      <xdr:colOff>38100</xdr:colOff>
      <xdr:row>31</xdr:row>
      <xdr:rowOff>24384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2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40911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01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137450</xdr:rowOff>
    </xdr:from>
    <xdr:to>
      <xdr:col>67</xdr:col>
      <xdr:colOff>101600</xdr:colOff>
      <xdr:row>37</xdr:row>
      <xdr:rowOff>67600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3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84127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0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152502</xdr:rowOff>
    </xdr:from>
    <xdr:to>
      <xdr:col>85</xdr:col>
      <xdr:colOff>127000</xdr:colOff>
      <xdr:row>74</xdr:row>
      <xdr:rowOff>157035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839802"/>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163817</xdr:rowOff>
    </xdr:from>
    <xdr:to>
      <xdr:col>81</xdr:col>
      <xdr:colOff>50800</xdr:colOff>
      <xdr:row>74</xdr:row>
      <xdr:rowOff>152502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508217"/>
          <a:ext cx="889000" cy="3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163817</xdr:rowOff>
    </xdr:from>
    <xdr:to>
      <xdr:col>76</xdr:col>
      <xdr:colOff>114300</xdr:colOff>
      <xdr:row>74</xdr:row>
      <xdr:rowOff>106744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508217"/>
          <a:ext cx="889000" cy="2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88265</xdr:rowOff>
    </xdr:from>
    <xdr:to>
      <xdr:col>71</xdr:col>
      <xdr:colOff>177800</xdr:colOff>
      <xdr:row>74</xdr:row>
      <xdr:rowOff>106744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775565"/>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106235</xdr:rowOff>
    </xdr:from>
    <xdr:to>
      <xdr:col>85</xdr:col>
      <xdr:colOff>177800</xdr:colOff>
      <xdr:row>75</xdr:row>
      <xdr:rowOff>36385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7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129112</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6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101702</xdr:rowOff>
    </xdr:from>
    <xdr:to>
      <xdr:col>81</xdr:col>
      <xdr:colOff>101600</xdr:colOff>
      <xdr:row>75</xdr:row>
      <xdr:rowOff>31852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7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48379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56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113017</xdr:rowOff>
    </xdr:from>
    <xdr:to>
      <xdr:col>76</xdr:col>
      <xdr:colOff>165100</xdr:colOff>
      <xdr:row>73</xdr:row>
      <xdr:rowOff>43167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4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59694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2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55944</xdr:rowOff>
    </xdr:from>
    <xdr:to>
      <xdr:col>72</xdr:col>
      <xdr:colOff>38100</xdr:colOff>
      <xdr:row>74</xdr:row>
      <xdr:rowOff>157544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7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2621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51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37465</xdr:rowOff>
    </xdr:from>
    <xdr:to>
      <xdr:col>67</xdr:col>
      <xdr:colOff>101600</xdr:colOff>
      <xdr:row>74</xdr:row>
      <xdr:rowOff>139065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155592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89179</xdr:rowOff>
    </xdr:from>
    <xdr:to>
      <xdr:col>85</xdr:col>
      <xdr:colOff>127000</xdr:colOff>
      <xdr:row>97</xdr:row>
      <xdr:rowOff>40145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376929"/>
          <a:ext cx="838200" cy="29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83444</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54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47574</xdr:rowOff>
    </xdr:from>
    <xdr:to>
      <xdr:col>81</xdr:col>
      <xdr:colOff>50800</xdr:colOff>
      <xdr:row>97</xdr:row>
      <xdr:rowOff>40145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506774"/>
          <a:ext cx="889000" cy="1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47574</xdr:rowOff>
    </xdr:from>
    <xdr:to>
      <xdr:col>76</xdr:col>
      <xdr:colOff>114300</xdr:colOff>
      <xdr:row>96</xdr:row>
      <xdr:rowOff>149034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6506774"/>
          <a:ext cx="8890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149034</xdr:rowOff>
    </xdr:from>
    <xdr:to>
      <xdr:col>71</xdr:col>
      <xdr:colOff>177800</xdr:colOff>
      <xdr:row>98</xdr:row>
      <xdr:rowOff>68720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608234"/>
          <a:ext cx="889000" cy="2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38379</xdr:rowOff>
    </xdr:from>
    <xdr:to>
      <xdr:col>85</xdr:col>
      <xdr:colOff>177800</xdr:colOff>
      <xdr:row>95</xdr:row>
      <xdr:rowOff>139979</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3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61256</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1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160795</xdr:rowOff>
    </xdr:from>
    <xdr:to>
      <xdr:col>81</xdr:col>
      <xdr:colOff>101600</xdr:colOff>
      <xdr:row>97</xdr:row>
      <xdr:rowOff>90945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82072</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33728" y="167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168224</xdr:rowOff>
    </xdr:from>
    <xdr:to>
      <xdr:col>76</xdr:col>
      <xdr:colOff>165100</xdr:colOff>
      <xdr:row>96</xdr:row>
      <xdr:rowOff>98374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4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89501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98234</xdr:rowOff>
    </xdr:from>
    <xdr:to>
      <xdr:col>72</xdr:col>
      <xdr:colOff>38100</xdr:colOff>
      <xdr:row>97</xdr:row>
      <xdr:rowOff>28384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44911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3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17920</xdr:rowOff>
    </xdr:from>
    <xdr:to>
      <xdr:col>67</xdr:col>
      <xdr:colOff>101600</xdr:colOff>
      <xdr:row>98</xdr:row>
      <xdr:rowOff>119520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8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110647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9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67854</xdr:rowOff>
    </xdr:from>
    <xdr:to>
      <xdr:col>116</xdr:col>
      <xdr:colOff>63500</xdr:colOff>
      <xdr:row>52</xdr:row>
      <xdr:rowOff>80035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1323300" y="8983254"/>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114832</xdr:rowOff>
    </xdr:from>
    <xdr:to>
      <xdr:col>111</xdr:col>
      <xdr:colOff>177800</xdr:colOff>
      <xdr:row>52</xdr:row>
      <xdr:rowOff>67854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8858782"/>
          <a:ext cx="889000" cy="1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114832</xdr:rowOff>
    </xdr:from>
    <xdr:to>
      <xdr:col>107</xdr:col>
      <xdr:colOff>50800</xdr:colOff>
      <xdr:row>52</xdr:row>
      <xdr:rowOff>111615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9545300" y="8858782"/>
          <a:ext cx="889000" cy="1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111615</xdr:rowOff>
    </xdr:from>
    <xdr:to>
      <xdr:col>102</xdr:col>
      <xdr:colOff>114300</xdr:colOff>
      <xdr:row>57</xdr:row>
      <xdr:rowOff>47999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8656300" y="9027015"/>
          <a:ext cx="889000" cy="79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29235</xdr:rowOff>
    </xdr:from>
    <xdr:to>
      <xdr:col>116</xdr:col>
      <xdr:colOff>114300</xdr:colOff>
      <xdr:row>52</xdr:row>
      <xdr:rowOff>130835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2110700" y="89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52112</xdr:rowOff>
    </xdr:from>
    <xdr:ext cx="534377"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87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17054</xdr:rowOff>
    </xdr:from>
    <xdr:to>
      <xdr:col>112</xdr:col>
      <xdr:colOff>38100</xdr:colOff>
      <xdr:row>52</xdr:row>
      <xdr:rowOff>118654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1272500" y="89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135181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43411" y="87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64032</xdr:rowOff>
    </xdr:from>
    <xdr:to>
      <xdr:col>107</xdr:col>
      <xdr:colOff>101600</xdr:colOff>
      <xdr:row>51</xdr:row>
      <xdr:rowOff>165632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0383500" y="88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10709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67111" y="85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60815</xdr:rowOff>
    </xdr:from>
    <xdr:to>
      <xdr:col>102</xdr:col>
      <xdr:colOff>165100</xdr:colOff>
      <xdr:row>52</xdr:row>
      <xdr:rowOff>162415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494500" y="89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7492</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87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168649</xdr:rowOff>
    </xdr:from>
    <xdr:to>
      <xdr:col>98</xdr:col>
      <xdr:colOff>38100</xdr:colOff>
      <xdr:row>57</xdr:row>
      <xdr:rowOff>98799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605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115326</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9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103124</xdr:rowOff>
    </xdr:from>
    <xdr:to>
      <xdr:col>116</xdr:col>
      <xdr:colOff>63500</xdr:colOff>
      <xdr:row>78</xdr:row>
      <xdr:rowOff>13208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1323300" y="13304774"/>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88646</xdr:rowOff>
    </xdr:from>
    <xdr:to>
      <xdr:col>111</xdr:col>
      <xdr:colOff>177800</xdr:colOff>
      <xdr:row>77</xdr:row>
      <xdr:rowOff>103124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0434300" y="132902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32258</xdr:rowOff>
    </xdr:from>
    <xdr:to>
      <xdr:col>107</xdr:col>
      <xdr:colOff>50800</xdr:colOff>
      <xdr:row>77</xdr:row>
      <xdr:rowOff>88646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9545300" y="1323390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51689</xdr:rowOff>
    </xdr:from>
    <xdr:to>
      <xdr:col>102</xdr:col>
      <xdr:colOff>114300</xdr:colOff>
      <xdr:row>77</xdr:row>
      <xdr:rowOff>32258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56300" y="12910439"/>
          <a:ext cx="889000" cy="3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133858</xdr:rowOff>
    </xdr:from>
    <xdr:to>
      <xdr:col>116</xdr:col>
      <xdr:colOff>114300</xdr:colOff>
      <xdr:row>78</xdr:row>
      <xdr:rowOff>64008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112285</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52324</xdr:rowOff>
    </xdr:from>
    <xdr:to>
      <xdr:col>112</xdr:col>
      <xdr:colOff>38100</xdr:colOff>
      <xdr:row>77</xdr:row>
      <xdr:rowOff>153924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145051</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37846</xdr:rowOff>
    </xdr:from>
    <xdr:to>
      <xdr:col>107</xdr:col>
      <xdr:colOff>101600</xdr:colOff>
      <xdr:row>77</xdr:row>
      <xdr:rowOff>139446</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32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155973</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30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152908</xdr:rowOff>
    </xdr:from>
    <xdr:to>
      <xdr:col>102</xdr:col>
      <xdr:colOff>165100</xdr:colOff>
      <xdr:row>77</xdr:row>
      <xdr:rowOff>83058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99585</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295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889</xdr:rowOff>
    </xdr:from>
    <xdr:to>
      <xdr:col>98</xdr:col>
      <xdr:colOff>38100</xdr:colOff>
      <xdr:row>75</xdr:row>
      <xdr:rowOff>102489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28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119016</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26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・歳出決算総額は、住民１人当たり</a:t>
          </a:r>
          <a:r>
            <a:rPr kumimoji="1" lang="en-US" altLang="ja-JP" sz="1100">
              <a:solidFill>
                <a:schemeClr val="dk1"/>
              </a:solidFill>
              <a:effectLst/>
              <a:latin typeface="+mn-lt"/>
              <a:ea typeface="+mn-ea"/>
              <a:cs typeface="+mn-cs"/>
            </a:rPr>
            <a:t>476,074</a:t>
          </a:r>
          <a:r>
            <a:rPr kumimoji="1" lang="ja-JP" altLang="ja-JP" sz="1100">
              <a:solidFill>
                <a:schemeClr val="dk1"/>
              </a:solidFill>
              <a:effectLst/>
              <a:latin typeface="+mn-lt"/>
              <a:ea typeface="+mn-ea"/>
              <a:cs typeface="+mn-cs"/>
            </a:rPr>
            <a:t>円となっている。主な構成項目である人件費は、住民１人当たり</a:t>
          </a:r>
          <a:r>
            <a:rPr kumimoji="1" lang="en-US" altLang="ja-JP" sz="1100">
              <a:solidFill>
                <a:sysClr val="windowText" lastClr="000000"/>
              </a:solidFill>
              <a:effectLst/>
              <a:latin typeface="+mn-lt"/>
              <a:ea typeface="+mn-ea"/>
              <a:cs typeface="+mn-cs"/>
            </a:rPr>
            <a:t>108,343</a:t>
          </a:r>
          <a:r>
            <a:rPr kumimoji="1" lang="ja-JP" altLang="ja-JP" sz="1100">
              <a:solidFill>
                <a:sysClr val="windowText" lastClr="000000"/>
              </a:solidFill>
              <a:effectLst/>
              <a:latin typeface="+mn-lt"/>
              <a:ea typeface="+mn-ea"/>
              <a:cs typeface="+mn-cs"/>
            </a:rPr>
            <a:t>円</a:t>
          </a:r>
          <a:r>
            <a:rPr kumimoji="1" lang="ja-JP" altLang="ja-JP" sz="1100">
              <a:solidFill>
                <a:schemeClr val="dk1"/>
              </a:solidFill>
              <a:effectLst/>
              <a:latin typeface="+mn-lt"/>
              <a:ea typeface="+mn-ea"/>
              <a:cs typeface="+mn-cs"/>
            </a:rPr>
            <a:t>となっており、平成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、令和４年度まで</a:t>
          </a:r>
          <a:r>
            <a:rPr kumimoji="1" lang="ja-JP" altLang="ja-JP" sz="1100">
              <a:solidFill>
                <a:schemeClr val="dk1"/>
              </a:solidFill>
              <a:effectLst/>
              <a:latin typeface="+mn-lt"/>
              <a:ea typeface="+mn-ea"/>
              <a:cs typeface="+mn-cs"/>
            </a:rPr>
            <a:t>ほぼ横ばいとなってい</a:t>
          </a:r>
          <a:r>
            <a:rPr kumimoji="1" lang="ja-JP" altLang="en-US" sz="1100">
              <a:solidFill>
                <a:schemeClr val="dk1"/>
              </a:solidFill>
              <a:effectLst/>
              <a:latin typeface="+mn-lt"/>
              <a:ea typeface="+mn-ea"/>
              <a:cs typeface="+mn-cs"/>
            </a:rPr>
            <a:t>たが、令和５年度は退職手当の大幅な減少により減少している</a:t>
          </a:r>
          <a:r>
            <a:rPr kumimoji="1" lang="ja-JP" altLang="ja-JP" sz="1100">
              <a:solidFill>
                <a:schemeClr val="dk1"/>
              </a:solidFill>
              <a:effectLst/>
              <a:latin typeface="+mn-lt"/>
              <a:ea typeface="+mn-ea"/>
              <a:cs typeface="+mn-cs"/>
            </a:rPr>
            <a:t>。同一グループに政令指定都市のある府県が多く含まれ、人口当たりの職員数が比較的多い影響もあってグループ内平均よりも高めとなっているが、今後も「とちぎ行革プラン</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」に基づく適正な定員管理を実施していく。</a:t>
          </a:r>
          <a:endParaRPr lang="ja-JP" altLang="ja-JP" sz="1400">
            <a:effectLst/>
          </a:endParaRPr>
        </a:p>
        <a:p>
          <a:r>
            <a:rPr kumimoji="1" lang="ja-JP" altLang="ja-JP" sz="1100">
              <a:solidFill>
                <a:schemeClr val="dk1"/>
              </a:solidFill>
              <a:effectLst/>
              <a:latin typeface="+mn-lt"/>
              <a:ea typeface="+mn-ea"/>
              <a:cs typeface="+mn-cs"/>
            </a:rPr>
            <a:t>・補助費等は住民１人当たり</a:t>
          </a:r>
          <a:r>
            <a:rPr kumimoji="1" lang="en-US" altLang="ja-JP" sz="1100">
              <a:solidFill>
                <a:schemeClr val="dk1"/>
              </a:solidFill>
              <a:effectLst/>
              <a:latin typeface="+mn-lt"/>
              <a:ea typeface="+mn-ea"/>
              <a:cs typeface="+mn-cs"/>
            </a:rPr>
            <a:t>117,788</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年度は新型コロナウイルス感染症対策関連経費の減などにより、前年度に比べ減少した。医療費公費負担や介護保険関係経費等の医療福祉関係経費は今後も増加が見込まれるため、「とちぎ行革プラン</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」に基づき各種補助金等の見直しを進めるなど、経費の抑制に努めていく。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は住民１人当たり</a:t>
          </a:r>
          <a:r>
            <a:rPr kumimoji="1" lang="en-US" altLang="ja-JP" sz="1100">
              <a:solidFill>
                <a:schemeClr val="dk1"/>
              </a:solidFill>
              <a:effectLst/>
              <a:latin typeface="+mn-lt"/>
              <a:ea typeface="+mn-ea"/>
              <a:cs typeface="+mn-cs"/>
            </a:rPr>
            <a:t>15,380</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年度は新型コロナウイルス感染症対策関連経費の減により、</a:t>
          </a:r>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減少した。今後も、管理経費の節約等による物件費の削減を徹底し、これらの経費の抑制に努めていく。</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1,916,787
1,866,944
6,408.09
931,727,812
912,533,087
10,051,371
457,322,530
1,136,577,637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59690</xdr:rowOff>
    </xdr:from>
    <xdr:to>
      <xdr:col>24</xdr:col>
      <xdr:colOff>63500</xdr:colOff>
      <xdr:row>34</xdr:row>
      <xdr:rowOff>50165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1754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10160</xdr:rowOff>
    </xdr:from>
    <xdr:to>
      <xdr:col>19</xdr:col>
      <xdr:colOff>177800</xdr:colOff>
      <xdr:row>34</xdr:row>
      <xdr:rowOff>50165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39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124460</xdr:rowOff>
    </xdr:from>
    <xdr:to>
      <xdr:col>15</xdr:col>
      <xdr:colOff>50800</xdr:colOff>
      <xdr:row>34</xdr:row>
      <xdr:rowOff>10160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2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86360</xdr:rowOff>
    </xdr:from>
    <xdr:to>
      <xdr:col>10</xdr:col>
      <xdr:colOff>114300</xdr:colOff>
      <xdr:row>33</xdr:row>
      <xdr:rowOff>124460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44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xdr:rowOff>
    </xdr:from>
    <xdr:to>
      <xdr:col>24</xdr:col>
      <xdr:colOff>114300</xdr:colOff>
      <xdr:row>33</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31767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170815</xdr:rowOff>
    </xdr:from>
    <xdr:to>
      <xdr:col>20</xdr:col>
      <xdr:colOff>38100</xdr:colOff>
      <xdr:row>34</xdr:row>
      <xdr:rowOff>100965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117492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60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130810</xdr:rowOff>
    </xdr:from>
    <xdr:to>
      <xdr:col>15</xdr:col>
      <xdr:colOff>101600</xdr:colOff>
      <xdr:row>34</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77487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56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73660</xdr:rowOff>
    </xdr:from>
    <xdr:to>
      <xdr:col>10</xdr:col>
      <xdr:colOff>165100</xdr:colOff>
      <xdr:row>34</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20337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50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35560</xdr:rowOff>
    </xdr:from>
    <xdr:to>
      <xdr:col>6</xdr:col>
      <xdr:colOff>38100</xdr:colOff>
      <xdr:row>33</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153687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6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64467</xdr:rowOff>
    </xdr:from>
    <xdr:to>
      <xdr:col>24</xdr:col>
      <xdr:colOff>63500</xdr:colOff>
      <xdr:row>55</xdr:row>
      <xdr:rowOff>65611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322767"/>
          <a:ext cx="8382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167795</xdr:rowOff>
    </xdr:from>
    <xdr:to>
      <xdr:col>19</xdr:col>
      <xdr:colOff>177800</xdr:colOff>
      <xdr:row>55</xdr:row>
      <xdr:rowOff>65611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426095"/>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167795</xdr:rowOff>
    </xdr:from>
    <xdr:to>
      <xdr:col>15</xdr:col>
      <xdr:colOff>50800</xdr:colOff>
      <xdr:row>55</xdr:row>
      <xdr:rowOff>124269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426095"/>
          <a:ext cx="889000" cy="1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124269</xdr:rowOff>
    </xdr:from>
    <xdr:to>
      <xdr:col>10</xdr:col>
      <xdr:colOff>114300</xdr:colOff>
      <xdr:row>56</xdr:row>
      <xdr:rowOff>90551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554019"/>
          <a:ext cx="889000" cy="1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13667</xdr:rowOff>
    </xdr:from>
    <xdr:to>
      <xdr:col>24</xdr:col>
      <xdr:colOff>114300</xdr:colOff>
      <xdr:row>54</xdr:row>
      <xdr:rowOff>115267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2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36544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14811</xdr:rowOff>
    </xdr:from>
    <xdr:to>
      <xdr:col>20</xdr:col>
      <xdr:colOff>38100</xdr:colOff>
      <xdr:row>55</xdr:row>
      <xdr:rowOff>116411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132938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2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116995</xdr:rowOff>
    </xdr:from>
    <xdr:to>
      <xdr:col>15</xdr:col>
      <xdr:colOff>101600</xdr:colOff>
      <xdr:row>55</xdr:row>
      <xdr:rowOff>47145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73469</xdr:rowOff>
    </xdr:from>
    <xdr:to>
      <xdr:col>10</xdr:col>
      <xdr:colOff>165100</xdr:colOff>
      <xdr:row>56</xdr:row>
      <xdr:rowOff>3619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20146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2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39751</xdr:rowOff>
    </xdr:from>
    <xdr:to>
      <xdr:col>6</xdr:col>
      <xdr:colOff>38100</xdr:colOff>
      <xdr:row>56</xdr:row>
      <xdr:rowOff>141351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157878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19548</xdr:rowOff>
    </xdr:from>
    <xdr:to>
      <xdr:col>24</xdr:col>
      <xdr:colOff>63500</xdr:colOff>
      <xdr:row>74</xdr:row>
      <xdr:rowOff>31344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2706848"/>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63667</xdr:rowOff>
    </xdr:from>
    <xdr:to>
      <xdr:col>19</xdr:col>
      <xdr:colOff>177800</xdr:colOff>
      <xdr:row>74</xdr:row>
      <xdr:rowOff>31344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2579517"/>
          <a:ext cx="889000" cy="13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1122</xdr:rowOff>
    </xdr:from>
    <xdr:to>
      <xdr:col>15</xdr:col>
      <xdr:colOff>50800</xdr:colOff>
      <xdr:row>73</xdr:row>
      <xdr:rowOff>63667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2516972"/>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1122</xdr:rowOff>
    </xdr:from>
    <xdr:to>
      <xdr:col>10</xdr:col>
      <xdr:colOff>114300</xdr:colOff>
      <xdr:row>75</xdr:row>
      <xdr:rowOff>135768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516972"/>
          <a:ext cx="889000" cy="4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140198</xdr:rowOff>
    </xdr:from>
    <xdr:to>
      <xdr:col>24</xdr:col>
      <xdr:colOff>114300</xdr:colOff>
      <xdr:row>74</xdr:row>
      <xdr:rowOff>70348</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6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163075</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5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151994</xdr:rowOff>
    </xdr:from>
    <xdr:to>
      <xdr:col>20</xdr:col>
      <xdr:colOff>38100</xdr:colOff>
      <xdr:row>74</xdr:row>
      <xdr:rowOff>82144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6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98671</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4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12867</xdr:rowOff>
    </xdr:from>
    <xdr:to>
      <xdr:col>15</xdr:col>
      <xdr:colOff>101600</xdr:colOff>
      <xdr:row>73</xdr:row>
      <xdr:rowOff>114467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130994</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30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121772</xdr:rowOff>
    </xdr:from>
    <xdr:to>
      <xdr:col>10</xdr:col>
      <xdr:colOff>165100</xdr:colOff>
      <xdr:row>73</xdr:row>
      <xdr:rowOff>51922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4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68449</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2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84968</xdr:rowOff>
    </xdr:from>
    <xdr:to>
      <xdr:col>6</xdr:col>
      <xdr:colOff>38100</xdr:colOff>
      <xdr:row>76</xdr:row>
      <xdr:rowOff>15118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29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31645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39421</xdr:rowOff>
    </xdr:from>
    <xdr:to>
      <xdr:col>24</xdr:col>
      <xdr:colOff>62865</xdr:colOff>
      <xdr:row>99</xdr:row>
      <xdr:rowOff>55614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6155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59441</xdr:rowOff>
    </xdr:from>
    <xdr:ext cx="469744"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70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55614</xdr:rowOff>
    </xdr:from>
    <xdr:to>
      <xdr:col>24</xdr:col>
      <xdr:colOff>152400</xdr:colOff>
      <xdr:row>99</xdr:row>
      <xdr:rowOff>55614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702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157548</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9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39421</xdr:rowOff>
    </xdr:from>
    <xdr:to>
      <xdr:col>24</xdr:col>
      <xdr:colOff>152400</xdr:colOff>
      <xdr:row>94</xdr:row>
      <xdr:rowOff>39421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15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28600</xdr:rowOff>
    </xdr:from>
    <xdr:to>
      <xdr:col>24</xdr:col>
      <xdr:colOff>63500</xdr:colOff>
      <xdr:row>96</xdr:row>
      <xdr:rowOff>128918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5802000"/>
          <a:ext cx="838200" cy="7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65688</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69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71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151321</xdr:rowOff>
    </xdr:from>
    <xdr:to>
      <xdr:col>19</xdr:col>
      <xdr:colOff>177800</xdr:colOff>
      <xdr:row>92</xdr:row>
      <xdr:rowOff>28600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2908300" y="15753271"/>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91453</xdr:rowOff>
    </xdr:from>
    <xdr:to>
      <xdr:col>20</xdr:col>
      <xdr:colOff>38100</xdr:colOff>
      <xdr:row>93</xdr:row>
      <xdr:rowOff>21603</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586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12730</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151321</xdr:rowOff>
    </xdr:from>
    <xdr:to>
      <xdr:col>15</xdr:col>
      <xdr:colOff>50800</xdr:colOff>
      <xdr:row>94</xdr:row>
      <xdr:rowOff>4293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5753271"/>
          <a:ext cx="889000" cy="3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169748</xdr:rowOff>
    </xdr:from>
    <xdr:to>
      <xdr:col>15</xdr:col>
      <xdr:colOff>101600</xdr:colOff>
      <xdr:row>93</xdr:row>
      <xdr:rowOff>99898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59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91025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4293</xdr:rowOff>
    </xdr:from>
    <xdr:to>
      <xdr:col>10</xdr:col>
      <xdr:colOff>114300</xdr:colOff>
      <xdr:row>97</xdr:row>
      <xdr:rowOff>162140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120593"/>
          <a:ext cx="889000" cy="67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169253</xdr:rowOff>
    </xdr:from>
    <xdr:to>
      <xdr:col>10</xdr:col>
      <xdr:colOff>165100</xdr:colOff>
      <xdr:row>95</xdr:row>
      <xdr:rowOff>99403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90530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3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25769</xdr:rowOff>
    </xdr:from>
    <xdr:to>
      <xdr:col>6</xdr:col>
      <xdr:colOff>38100</xdr:colOff>
      <xdr:row>99</xdr:row>
      <xdr:rowOff>127369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118496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78118</xdr:rowOff>
    </xdr:from>
    <xdr:to>
      <xdr:col>24</xdr:col>
      <xdr:colOff>114300</xdr:colOff>
      <xdr:row>97</xdr:row>
      <xdr:rowOff>8268</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5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100995</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3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149250</xdr:rowOff>
    </xdr:from>
    <xdr:to>
      <xdr:col>20</xdr:col>
      <xdr:colOff>38100</xdr:colOff>
      <xdr:row>92</xdr:row>
      <xdr:rowOff>79400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7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95927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100521</xdr:rowOff>
    </xdr:from>
    <xdr:to>
      <xdr:col>15</xdr:col>
      <xdr:colOff>101600</xdr:colOff>
      <xdr:row>92</xdr:row>
      <xdr:rowOff>30671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57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47198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54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124943</xdr:rowOff>
    </xdr:from>
    <xdr:to>
      <xdr:col>10</xdr:col>
      <xdr:colOff>165100</xdr:colOff>
      <xdr:row>94</xdr:row>
      <xdr:rowOff>55093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0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71620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58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111340</xdr:rowOff>
    </xdr:from>
    <xdr:to>
      <xdr:col>6</xdr:col>
      <xdr:colOff>38100</xdr:colOff>
      <xdr:row>98</xdr:row>
      <xdr:rowOff>41490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58017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34290</xdr:rowOff>
    </xdr:from>
    <xdr:to>
      <xdr:col>55</xdr:col>
      <xdr:colOff>0</xdr:colOff>
      <xdr:row>37</xdr:row>
      <xdr:rowOff>53340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377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35560</xdr:rowOff>
    </xdr:from>
    <xdr:to>
      <xdr:col>50</xdr:col>
      <xdr:colOff>114300</xdr:colOff>
      <xdr:row>37</xdr:row>
      <xdr:rowOff>53340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3792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35560</xdr:rowOff>
    </xdr:from>
    <xdr:to>
      <xdr:col>45</xdr:col>
      <xdr:colOff>177800</xdr:colOff>
      <xdr:row>37</xdr:row>
      <xdr:rowOff>40640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63792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152400</xdr:rowOff>
    </xdr:from>
    <xdr:to>
      <xdr:col>41</xdr:col>
      <xdr:colOff>50800</xdr:colOff>
      <xdr:row>37</xdr:row>
      <xdr:rowOff>40640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632460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154940</xdr:rowOff>
    </xdr:from>
    <xdr:to>
      <xdr:col>55</xdr:col>
      <xdr:colOff>50800</xdr:colOff>
      <xdr:row>37</xdr:row>
      <xdr:rowOff>85090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133367</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30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xdr:rowOff>
    </xdr:from>
    <xdr:to>
      <xdr:col>50</xdr:col>
      <xdr:colOff>165100</xdr:colOff>
      <xdr:row>37</xdr:row>
      <xdr:rowOff>104140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95267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156210</xdr:rowOff>
    </xdr:from>
    <xdr:to>
      <xdr:col>46</xdr:col>
      <xdr:colOff>38100</xdr:colOff>
      <xdr:row>37</xdr:row>
      <xdr:rowOff>86360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77487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82567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101600</xdr:rowOff>
    </xdr:from>
    <xdr:to>
      <xdr:col>36</xdr:col>
      <xdr:colOff>165100</xdr:colOff>
      <xdr:row>37</xdr:row>
      <xdr:rowOff>31750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48277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4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152890</xdr:rowOff>
    </xdr:from>
    <xdr:to>
      <xdr:col>55</xdr:col>
      <xdr:colOff>0</xdr:colOff>
      <xdr:row>56</xdr:row>
      <xdr:rowOff>38293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582640"/>
          <a:ext cx="8382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38293</xdr:rowOff>
    </xdr:from>
    <xdr:to>
      <xdr:col>50</xdr:col>
      <xdr:colOff>114300</xdr:colOff>
      <xdr:row>56</xdr:row>
      <xdr:rowOff>66091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639493"/>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66091</xdr:rowOff>
    </xdr:from>
    <xdr:to>
      <xdr:col>45</xdr:col>
      <xdr:colOff>177800</xdr:colOff>
      <xdr:row>56</xdr:row>
      <xdr:rowOff>66365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7861300" y="96672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66365</xdr:rowOff>
    </xdr:from>
    <xdr:to>
      <xdr:col>41</xdr:col>
      <xdr:colOff>50800</xdr:colOff>
      <xdr:row>56</xdr:row>
      <xdr:rowOff>69428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66756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102090</xdr:rowOff>
    </xdr:from>
    <xdr:to>
      <xdr:col>55</xdr:col>
      <xdr:colOff>50800</xdr:colOff>
      <xdr:row>56</xdr:row>
      <xdr:rowOff>32240</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124967</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3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158943</xdr:rowOff>
    </xdr:from>
    <xdr:to>
      <xdr:col>50</xdr:col>
      <xdr:colOff>165100</xdr:colOff>
      <xdr:row>56</xdr:row>
      <xdr:rowOff>89093</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5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105620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3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15291</xdr:rowOff>
    </xdr:from>
    <xdr:to>
      <xdr:col>46</xdr:col>
      <xdr:colOff>38100</xdr:colOff>
      <xdr:row>56</xdr:row>
      <xdr:rowOff>116891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6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133418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15565</xdr:rowOff>
    </xdr:from>
    <xdr:to>
      <xdr:col>41</xdr:col>
      <xdr:colOff>101600</xdr:colOff>
      <xdr:row>56</xdr:row>
      <xdr:rowOff>117165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6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133692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9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18628</xdr:rowOff>
    </xdr:from>
    <xdr:to>
      <xdr:col>36</xdr:col>
      <xdr:colOff>165100</xdr:colOff>
      <xdr:row>56</xdr:row>
      <xdr:rowOff>120228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6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136755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100985</xdr:rowOff>
    </xdr:from>
    <xdr:to>
      <xdr:col>55</xdr:col>
      <xdr:colOff>0</xdr:colOff>
      <xdr:row>71</xdr:row>
      <xdr:rowOff>170610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102485"/>
          <a:ext cx="838200" cy="2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149068</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836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149416</xdr:rowOff>
    </xdr:from>
    <xdr:to>
      <xdr:col>50</xdr:col>
      <xdr:colOff>114300</xdr:colOff>
      <xdr:row>70</xdr:row>
      <xdr:rowOff>100985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1979466"/>
          <a:ext cx="889000" cy="1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79214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7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149416</xdr:rowOff>
    </xdr:from>
    <xdr:to>
      <xdr:col>45</xdr:col>
      <xdr:colOff>177800</xdr:colOff>
      <xdr:row>71</xdr:row>
      <xdr:rowOff>91677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1979466"/>
          <a:ext cx="889000" cy="28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169952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1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91677</xdr:rowOff>
    </xdr:from>
    <xdr:to>
      <xdr:col>41</xdr:col>
      <xdr:colOff>50800</xdr:colOff>
      <xdr:row>77</xdr:row>
      <xdr:rowOff>54400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2264627"/>
          <a:ext cx="889000" cy="99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56795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27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119810</xdr:rowOff>
    </xdr:from>
    <xdr:to>
      <xdr:col>55</xdr:col>
      <xdr:colOff>50800</xdr:colOff>
      <xdr:row>72</xdr:row>
      <xdr:rowOff>49960</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2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142687</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14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50185</xdr:rowOff>
    </xdr:from>
    <xdr:to>
      <xdr:col>50</xdr:col>
      <xdr:colOff>165100</xdr:colOff>
      <xdr:row>70</xdr:row>
      <xdr:rowOff>151785</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0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168312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18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98616</xdr:rowOff>
    </xdr:from>
    <xdr:to>
      <xdr:col>46</xdr:col>
      <xdr:colOff>38100</xdr:colOff>
      <xdr:row>70</xdr:row>
      <xdr:rowOff>28766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19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45293</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50795" y="1170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40877</xdr:rowOff>
    </xdr:from>
    <xdr:to>
      <xdr:col>41</xdr:col>
      <xdr:colOff>101600</xdr:colOff>
      <xdr:row>71</xdr:row>
      <xdr:rowOff>142477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22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159004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19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3600</xdr:rowOff>
    </xdr:from>
    <xdr:to>
      <xdr:col>36</xdr:col>
      <xdr:colOff>165100</xdr:colOff>
      <xdr:row>77</xdr:row>
      <xdr:rowOff>105200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2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121727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35201</xdr:rowOff>
    </xdr:from>
    <xdr:to>
      <xdr:col>55</xdr:col>
      <xdr:colOff>0</xdr:colOff>
      <xdr:row>95</xdr:row>
      <xdr:rowOff>46031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322951"/>
          <a:ext cx="838200" cy="1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46031</xdr:rowOff>
    </xdr:from>
    <xdr:to>
      <xdr:col>50</xdr:col>
      <xdr:colOff>114300</xdr:colOff>
      <xdr:row>95</xdr:row>
      <xdr:rowOff>84136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333781"/>
          <a:ext cx="889000" cy="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84136</xdr:rowOff>
    </xdr:from>
    <xdr:to>
      <xdr:col>45</xdr:col>
      <xdr:colOff>177800</xdr:colOff>
      <xdr:row>95</xdr:row>
      <xdr:rowOff>111010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371886"/>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111010</xdr:rowOff>
    </xdr:from>
    <xdr:to>
      <xdr:col>41</xdr:col>
      <xdr:colOff>50800</xdr:colOff>
      <xdr:row>95</xdr:row>
      <xdr:rowOff>152473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398760"/>
          <a:ext cx="889000" cy="4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155851</xdr:rowOff>
    </xdr:from>
    <xdr:to>
      <xdr:col>55</xdr:col>
      <xdr:colOff>50800</xdr:colOff>
      <xdr:row>95</xdr:row>
      <xdr:rowOff>86001</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2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7278</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1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166681</xdr:rowOff>
    </xdr:from>
    <xdr:to>
      <xdr:col>50</xdr:col>
      <xdr:colOff>165100</xdr:colOff>
      <xdr:row>95</xdr:row>
      <xdr:rowOff>96831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2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113358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0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33336</xdr:rowOff>
    </xdr:from>
    <xdr:to>
      <xdr:col>46</xdr:col>
      <xdr:colOff>38100</xdr:colOff>
      <xdr:row>95</xdr:row>
      <xdr:rowOff>134936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3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151463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60210</xdr:rowOff>
    </xdr:from>
    <xdr:to>
      <xdr:col>41</xdr:col>
      <xdr:colOff>101600</xdr:colOff>
      <xdr:row>95</xdr:row>
      <xdr:rowOff>161810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6887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101673</xdr:rowOff>
    </xdr:from>
    <xdr:to>
      <xdr:col>36</xdr:col>
      <xdr:colOff>165100</xdr:colOff>
      <xdr:row>96</xdr:row>
      <xdr:rowOff>31823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3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48350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154686</xdr:rowOff>
    </xdr:from>
    <xdr:to>
      <xdr:col>85</xdr:col>
      <xdr:colOff>127000</xdr:colOff>
      <xdr:row>38</xdr:row>
      <xdr:rowOff>20701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5481300" y="6498336"/>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88265</xdr:rowOff>
    </xdr:from>
    <xdr:to>
      <xdr:col>81</xdr:col>
      <xdr:colOff>50800</xdr:colOff>
      <xdr:row>37</xdr:row>
      <xdr:rowOff>154686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4592300" y="6431915"/>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88265</xdr:rowOff>
    </xdr:from>
    <xdr:to>
      <xdr:col>76</xdr:col>
      <xdr:colOff>114300</xdr:colOff>
      <xdr:row>37</xdr:row>
      <xdr:rowOff>109347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431915"/>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109347</xdr:rowOff>
    </xdr:from>
    <xdr:to>
      <xdr:col>71</xdr:col>
      <xdr:colOff>177800</xdr:colOff>
      <xdr:row>38</xdr:row>
      <xdr:rowOff>91059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45299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141351</xdr:rowOff>
    </xdr:from>
    <xdr:to>
      <xdr:col>85</xdr:col>
      <xdr:colOff>177800</xdr:colOff>
      <xdr:row>38</xdr:row>
      <xdr:rowOff>71501</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4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119778</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4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103886</xdr:rowOff>
    </xdr:from>
    <xdr:to>
      <xdr:col>81</xdr:col>
      <xdr:colOff>101600</xdr:colOff>
      <xdr:row>38</xdr:row>
      <xdr:rowOff>34036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4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25163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5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37465</xdr:rowOff>
    </xdr:from>
    <xdr:to>
      <xdr:col>76</xdr:col>
      <xdr:colOff>165100</xdr:colOff>
      <xdr:row>37</xdr:row>
      <xdr:rowOff>139065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130192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58547</xdr:rowOff>
    </xdr:from>
    <xdr:to>
      <xdr:col>72</xdr:col>
      <xdr:colOff>38100</xdr:colOff>
      <xdr:row>37</xdr:row>
      <xdr:rowOff>160147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4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40259</xdr:rowOff>
    </xdr:from>
    <xdr:to>
      <xdr:col>67</xdr:col>
      <xdr:colOff>101600</xdr:colOff>
      <xdr:row>38</xdr:row>
      <xdr:rowOff>141859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132986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136804</xdr:rowOff>
    </xdr:from>
    <xdr:to>
      <xdr:col>85</xdr:col>
      <xdr:colOff>127000</xdr:colOff>
      <xdr:row>53</xdr:row>
      <xdr:rowOff>99371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052204"/>
          <a:ext cx="8382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136804</xdr:rowOff>
    </xdr:from>
    <xdr:to>
      <xdr:col>81</xdr:col>
      <xdr:colOff>50800</xdr:colOff>
      <xdr:row>53</xdr:row>
      <xdr:rowOff>13951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052204"/>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168542</xdr:rowOff>
    </xdr:from>
    <xdr:to>
      <xdr:col>76</xdr:col>
      <xdr:colOff>114300</xdr:colOff>
      <xdr:row>53</xdr:row>
      <xdr:rowOff>13951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703300" y="9083942"/>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168542</xdr:rowOff>
    </xdr:from>
    <xdr:to>
      <xdr:col>71</xdr:col>
      <xdr:colOff>177800</xdr:colOff>
      <xdr:row>53</xdr:row>
      <xdr:rowOff>31439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083942"/>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48571</xdr:rowOff>
    </xdr:from>
    <xdr:to>
      <xdr:col>85</xdr:col>
      <xdr:colOff>177800</xdr:colOff>
      <xdr:row>53</xdr:row>
      <xdr:rowOff>150171</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1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71448</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89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86004</xdr:rowOff>
    </xdr:from>
    <xdr:to>
      <xdr:col>81</xdr:col>
      <xdr:colOff>101600</xdr:colOff>
      <xdr:row>53</xdr:row>
      <xdr:rowOff>16154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0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32681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01411" y="87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134601</xdr:rowOff>
    </xdr:from>
    <xdr:to>
      <xdr:col>76</xdr:col>
      <xdr:colOff>165100</xdr:colOff>
      <xdr:row>53</xdr:row>
      <xdr:rowOff>64751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0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81278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88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117742</xdr:rowOff>
    </xdr:from>
    <xdr:to>
      <xdr:col>72</xdr:col>
      <xdr:colOff>38100</xdr:colOff>
      <xdr:row>53</xdr:row>
      <xdr:rowOff>47892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0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64419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88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152089</xdr:rowOff>
    </xdr:from>
    <xdr:to>
      <xdr:col>67</xdr:col>
      <xdr:colOff>101600</xdr:colOff>
      <xdr:row>53</xdr:row>
      <xdr:rowOff>82239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0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98766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88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49893</xdr:rowOff>
    </xdr:from>
    <xdr:to>
      <xdr:col>85</xdr:col>
      <xdr:colOff>126364</xdr:colOff>
      <xdr:row>79</xdr:row>
      <xdr:rowOff>92348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737193"/>
          <a:ext cx="1269" cy="8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96175</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64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92348</xdr:rowOff>
    </xdr:from>
    <xdr:to>
      <xdr:col>86</xdr:col>
      <xdr:colOff>25400</xdr:colOff>
      <xdr:row>79</xdr:row>
      <xdr:rowOff>92348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63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168020</xdr:rowOff>
    </xdr:from>
    <xdr:ext cx="469744"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51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49893</xdr:rowOff>
    </xdr:from>
    <xdr:to>
      <xdr:col>86</xdr:col>
      <xdr:colOff>25400</xdr:colOff>
      <xdr:row>74</xdr:row>
      <xdr:rowOff>49893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7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143511</xdr:rowOff>
    </xdr:from>
    <xdr:to>
      <xdr:col>85</xdr:col>
      <xdr:colOff>127000</xdr:colOff>
      <xdr:row>79</xdr:row>
      <xdr:rowOff>31496</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351661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74765</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51888</xdr:rowOff>
    </xdr:from>
    <xdr:to>
      <xdr:col>85</xdr:col>
      <xdr:colOff>177800</xdr:colOff>
      <xdr:row>78</xdr:row>
      <xdr:rowOff>153488</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42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90061</xdr:rowOff>
    </xdr:from>
    <xdr:to>
      <xdr:col>81</xdr:col>
      <xdr:colOff>50800</xdr:colOff>
      <xdr:row>78</xdr:row>
      <xdr:rowOff>143511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2948811"/>
          <a:ext cx="889000" cy="56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24783</xdr:rowOff>
    </xdr:from>
    <xdr:to>
      <xdr:col>81</xdr:col>
      <xdr:colOff>101600</xdr:colOff>
      <xdr:row>78</xdr:row>
      <xdr:rowOff>126383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3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142910</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317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145034</xdr:rowOff>
    </xdr:from>
    <xdr:to>
      <xdr:col>76</xdr:col>
      <xdr:colOff>114300</xdr:colOff>
      <xdr:row>75</xdr:row>
      <xdr:rowOff>90061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703300" y="12146534"/>
          <a:ext cx="889000" cy="80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63863</xdr:rowOff>
    </xdr:from>
    <xdr:to>
      <xdr:col>76</xdr:col>
      <xdr:colOff>165100</xdr:colOff>
      <xdr:row>77</xdr:row>
      <xdr:rowOff>165463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32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156590</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3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145034</xdr:rowOff>
    </xdr:from>
    <xdr:to>
      <xdr:col>71</xdr:col>
      <xdr:colOff>177800</xdr:colOff>
      <xdr:row>77</xdr:row>
      <xdr:rowOff>16801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2146534"/>
          <a:ext cx="889000" cy="107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93472</xdr:rowOff>
    </xdr:from>
    <xdr:to>
      <xdr:col>72</xdr:col>
      <xdr:colOff>38100</xdr:colOff>
      <xdr:row>77</xdr:row>
      <xdr:rowOff>23622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1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14749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2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150730</xdr:rowOff>
    </xdr:from>
    <xdr:to>
      <xdr:col>67</xdr:col>
      <xdr:colOff>101600</xdr:colOff>
      <xdr:row>77</xdr:row>
      <xdr:rowOff>80880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1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72007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2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152146</xdr:rowOff>
    </xdr:from>
    <xdr:to>
      <xdr:col>85</xdr:col>
      <xdr:colOff>177800</xdr:colOff>
      <xdr:row>79</xdr:row>
      <xdr:rowOff>82296</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67073</xdr:rowOff>
    </xdr:from>
    <xdr:ext cx="378565"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440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92711</xdr:rowOff>
    </xdr:from>
    <xdr:to>
      <xdr:col>81</xdr:col>
      <xdr:colOff>101600</xdr:colOff>
      <xdr:row>79</xdr:row>
      <xdr:rowOff>22861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13988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728"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39261</xdr:rowOff>
    </xdr:from>
    <xdr:to>
      <xdr:col>76</xdr:col>
      <xdr:colOff>165100</xdr:colOff>
      <xdr:row>75</xdr:row>
      <xdr:rowOff>140861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2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157388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6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94234</xdr:rowOff>
    </xdr:from>
    <xdr:to>
      <xdr:col>72</xdr:col>
      <xdr:colOff>38100</xdr:colOff>
      <xdr:row>71</xdr:row>
      <xdr:rowOff>24384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20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40911</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18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137451</xdr:rowOff>
    </xdr:from>
    <xdr:to>
      <xdr:col>67</xdr:col>
      <xdr:colOff>101600</xdr:colOff>
      <xdr:row>77</xdr:row>
      <xdr:rowOff>67601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31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84128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9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141170</xdr:rowOff>
    </xdr:from>
    <xdr:to>
      <xdr:col>85</xdr:col>
      <xdr:colOff>127000</xdr:colOff>
      <xdr:row>95</xdr:row>
      <xdr:rowOff>144892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428920"/>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28437</xdr:rowOff>
    </xdr:from>
    <xdr:to>
      <xdr:col>81</xdr:col>
      <xdr:colOff>50800</xdr:colOff>
      <xdr:row>95</xdr:row>
      <xdr:rowOff>141170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144737"/>
          <a:ext cx="889000" cy="28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28437</xdr:rowOff>
    </xdr:from>
    <xdr:to>
      <xdr:col>76</xdr:col>
      <xdr:colOff>114300</xdr:colOff>
      <xdr:row>95</xdr:row>
      <xdr:rowOff>101394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144737"/>
          <a:ext cx="889000" cy="2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85554</xdr:rowOff>
    </xdr:from>
    <xdr:to>
      <xdr:col>71</xdr:col>
      <xdr:colOff>177800</xdr:colOff>
      <xdr:row>95</xdr:row>
      <xdr:rowOff>101394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373304"/>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94092</xdr:rowOff>
    </xdr:from>
    <xdr:to>
      <xdr:col>85</xdr:col>
      <xdr:colOff>177800</xdr:colOff>
      <xdr:row>96</xdr:row>
      <xdr:rowOff>24242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3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116969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90370</xdr:rowOff>
    </xdr:from>
    <xdr:to>
      <xdr:col>81</xdr:col>
      <xdr:colOff>101600</xdr:colOff>
      <xdr:row>96</xdr:row>
      <xdr:rowOff>20520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3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37047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1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149087</xdr:rowOff>
    </xdr:from>
    <xdr:to>
      <xdr:col>76</xdr:col>
      <xdr:colOff>165100</xdr:colOff>
      <xdr:row>94</xdr:row>
      <xdr:rowOff>79237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0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95764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86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50594</xdr:rowOff>
    </xdr:from>
    <xdr:to>
      <xdr:col>72</xdr:col>
      <xdr:colOff>38100</xdr:colOff>
      <xdr:row>95</xdr:row>
      <xdr:rowOff>152194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3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168721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34754</xdr:rowOff>
    </xdr:from>
    <xdr:to>
      <xdr:col>67</xdr:col>
      <xdr:colOff>101600</xdr:colOff>
      <xdr:row>95</xdr:row>
      <xdr:rowOff>136354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3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152881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・総務費は、住民１人当たり</a:t>
          </a:r>
          <a:r>
            <a:rPr kumimoji="1" lang="en-US" altLang="ja-JP" sz="1100">
              <a:solidFill>
                <a:schemeClr val="dk1"/>
              </a:solidFill>
              <a:effectLst/>
              <a:latin typeface="+mn-lt"/>
              <a:ea typeface="+mn-ea"/>
              <a:cs typeface="+mn-cs"/>
            </a:rPr>
            <a:t>33,291</a:t>
          </a:r>
          <a:r>
            <a:rPr kumimoji="1" lang="ja-JP" altLang="ja-JP" sz="1100">
              <a:solidFill>
                <a:schemeClr val="dk1"/>
              </a:solidFill>
              <a:effectLst/>
              <a:latin typeface="+mn-lt"/>
              <a:ea typeface="+mn-ea"/>
              <a:cs typeface="+mn-cs"/>
            </a:rPr>
            <a:t>円となっており、財政調整基金積立金や県有施設整備基金積立金の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・衛生費は、住民１人当たり</a:t>
          </a:r>
          <a:r>
            <a:rPr kumimoji="1" lang="en-US" altLang="ja-JP" sz="1100">
              <a:solidFill>
                <a:schemeClr val="dk1"/>
              </a:solidFill>
              <a:effectLst/>
              <a:latin typeface="+mn-lt"/>
              <a:ea typeface="+mn-ea"/>
              <a:cs typeface="+mn-cs"/>
            </a:rPr>
            <a:t>21,283</a:t>
          </a:r>
          <a:r>
            <a:rPr kumimoji="1" lang="ja-JP" altLang="ja-JP" sz="1100">
              <a:solidFill>
                <a:schemeClr val="dk1"/>
              </a:solidFill>
              <a:effectLst/>
              <a:latin typeface="+mn-lt"/>
              <a:ea typeface="+mn-ea"/>
              <a:cs typeface="+mn-cs"/>
            </a:rPr>
            <a:t>円となっており、新型コロナウイルス感染症対策に係る医療機関</a:t>
          </a:r>
          <a:r>
            <a:rPr kumimoji="1" lang="ja-JP" altLang="en-US" sz="1100">
              <a:solidFill>
                <a:schemeClr val="dk1"/>
              </a:solidFill>
              <a:effectLst/>
              <a:latin typeface="+mn-lt"/>
              <a:ea typeface="+mn-ea"/>
              <a:cs typeface="+mn-cs"/>
            </a:rPr>
            <a:t>への補助金</a:t>
          </a:r>
          <a:r>
            <a:rPr kumimoji="1" lang="ja-JP" altLang="ja-JP" sz="1100">
              <a:solidFill>
                <a:schemeClr val="dk1"/>
              </a:solidFill>
              <a:effectLst/>
              <a:latin typeface="+mn-lt"/>
              <a:ea typeface="+mn-ea"/>
              <a:cs typeface="+mn-cs"/>
            </a:rPr>
            <a:t>の減などにより、前年度に比べ減少した。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・商工費は、住民１人当たり</a:t>
          </a:r>
          <a:r>
            <a:rPr kumimoji="1" lang="en-US" altLang="ja-JP" sz="1100">
              <a:solidFill>
                <a:schemeClr val="dk1"/>
              </a:solidFill>
              <a:effectLst/>
              <a:latin typeface="+mn-lt"/>
              <a:ea typeface="+mn-ea"/>
              <a:cs typeface="+mn-cs"/>
            </a:rPr>
            <a:t>79,607</a:t>
          </a:r>
          <a:r>
            <a:rPr kumimoji="1" lang="ja-JP" altLang="ja-JP" sz="1100">
              <a:solidFill>
                <a:schemeClr val="dk1"/>
              </a:solidFill>
              <a:effectLst/>
              <a:latin typeface="+mn-lt"/>
              <a:ea typeface="+mn-ea"/>
              <a:cs typeface="+mn-cs"/>
            </a:rPr>
            <a:t>円となっており、新型コロナウイルス感染症対策に係る感染拡大防止協力金の減などにより、前年度に比べ減少した。</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は、住民１人当たり</a:t>
          </a:r>
          <a:r>
            <a:rPr kumimoji="1" lang="en-US" altLang="ja-JP" sz="1100">
              <a:solidFill>
                <a:schemeClr val="dk1"/>
              </a:solidFill>
              <a:effectLst/>
              <a:latin typeface="+mn-lt"/>
              <a:ea typeface="+mn-ea"/>
              <a:cs typeface="+mn-cs"/>
            </a:rPr>
            <a:t>21,923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林業大学校整備費の増</a:t>
          </a:r>
          <a:r>
            <a:rPr kumimoji="1" lang="ja-JP" altLang="ja-JP" sz="1100">
              <a:solidFill>
                <a:schemeClr val="dk1"/>
              </a:solidFill>
              <a:effectLst/>
              <a:latin typeface="+mn-lt"/>
              <a:ea typeface="+mn-ea"/>
              <a:cs typeface="+mn-cs"/>
            </a:rPr>
            <a:t>などにより、前年度に比べ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費は、住民１人当たり</a:t>
          </a:r>
          <a:r>
            <a:rPr kumimoji="1" lang="en-US" altLang="ja-JP" sz="1100">
              <a:solidFill>
                <a:schemeClr val="dk1"/>
              </a:solidFill>
              <a:effectLst/>
              <a:latin typeface="+mn-lt"/>
              <a:ea typeface="+mn-ea"/>
              <a:cs typeface="+mn-cs"/>
            </a:rPr>
            <a:t>91,117</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退職手当や国民体育大会・全国障害者スポーツ大会開催費の減</a:t>
          </a:r>
          <a:r>
            <a:rPr kumimoji="1" lang="ja-JP" altLang="ja-JP" sz="1100">
              <a:solidFill>
                <a:schemeClr val="dk1"/>
              </a:solidFill>
              <a:effectLst/>
              <a:latin typeface="+mn-lt"/>
              <a:ea typeface="+mn-ea"/>
              <a:cs typeface="+mn-cs"/>
            </a:rPr>
            <a:t>などにより、前年度に比べ減少した。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年度の財政調整基金残高が前年度より増加（</a:t>
          </a:r>
          <a:r>
            <a:rPr kumimoji="1" lang="ja-JP" altLang="en-US" sz="1100">
              <a:solidFill>
                <a:schemeClr val="dk1"/>
              </a:solidFill>
              <a:effectLst/>
              <a:latin typeface="+mn-lt"/>
              <a:ea typeface="+mn-ea"/>
              <a:cs typeface="+mn-cs"/>
            </a:rPr>
            <a:t>令和５年度：</a:t>
          </a:r>
          <a:r>
            <a:rPr kumimoji="1" lang="en-US" altLang="ja-JP" sz="1100">
              <a:solidFill>
                <a:schemeClr val="dk1"/>
              </a:solidFill>
              <a:effectLst/>
              <a:latin typeface="+mn-lt"/>
              <a:ea typeface="+mn-ea"/>
              <a:cs typeface="+mn-cs"/>
            </a:rPr>
            <a:t>37,614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24,440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したことにより、標準財政規模に対する基金残高の比率は増加した。</a:t>
          </a:r>
          <a:endParaRPr lang="ja-JP" altLang="ja-JP" sz="1400">
            <a:effectLst/>
          </a:endParaRPr>
        </a:p>
        <a:p>
          <a:r>
            <a:rPr kumimoji="1" lang="ja-JP" altLang="ja-JP" sz="1100">
              <a:solidFill>
                <a:schemeClr val="dk1"/>
              </a:solidFill>
              <a:effectLst/>
              <a:latin typeface="+mn-lt"/>
              <a:ea typeface="+mn-ea"/>
              <a:cs typeface="+mn-cs"/>
            </a:rPr>
            <a:t>・実質収支額は黒字を続けており、令和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（令和５年度</a:t>
          </a:r>
          <a:r>
            <a:rPr kumimoji="1" lang="en-US" altLang="ja-JP" sz="1100">
              <a:solidFill>
                <a:schemeClr val="dk1"/>
              </a:solidFill>
              <a:effectLst/>
              <a:latin typeface="+mn-lt"/>
              <a:ea typeface="+mn-ea"/>
              <a:cs typeface="+mn-cs"/>
            </a:rPr>
            <a:t>10,051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新型コロナウイルス感染症対策に係る国庫支出金の返納</a:t>
          </a:r>
          <a:r>
            <a:rPr kumimoji="1" lang="ja-JP" altLang="en-US"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2,368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21,024</a:t>
          </a:r>
          <a:r>
            <a:rPr kumimoji="1" lang="ja-JP" altLang="ja-JP" sz="1100">
              <a:solidFill>
                <a:schemeClr val="dk1"/>
              </a:solidFill>
              <a:effectLst/>
              <a:latin typeface="+mn-lt"/>
              <a:ea typeface="+mn-ea"/>
              <a:cs typeface="+mn-cs"/>
            </a:rPr>
            <a:t>百万円（うち新型コロナウイルス感染症対策に係る国庫支出金の返納分</a:t>
          </a:r>
          <a:r>
            <a:rPr kumimoji="1" lang="en-US" altLang="ja-JP" sz="1100">
              <a:solidFill>
                <a:schemeClr val="dk1"/>
              </a:solidFill>
              <a:effectLst/>
              <a:latin typeface="+mn-lt"/>
              <a:ea typeface="+mn-ea"/>
              <a:cs typeface="+mn-cs"/>
            </a:rPr>
            <a:t>13,982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ことなどから、標準財政規模に対する実質収支額の比率は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・全ての会計において黒字となっており、連結実質赤字比率は算定されていない。</a:t>
          </a:r>
          <a:endParaRPr kumimoji="1" lang="en-US" altLang="ja-JP" sz="1100">
            <a:solidFill>
              <a:schemeClr val="dk1"/>
            </a:solidFill>
            <a:effectLst/>
            <a:latin typeface="+mn-lt"/>
            <a:ea typeface="+mn-ea"/>
            <a:cs typeface="+mn-cs"/>
          </a:endParaRPr>
        </a:p>
        <a:p>
          <a:endParaRPr lang="ja-JP" altLang="ja-JP" sz="11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年度は、行政経費の削減や歳入の確保などにより、普通会計においては</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億円の黒字となっている。</a:t>
          </a:r>
          <a:endParaRPr kumimoji="1" lang="en-US" altLang="ja-JP" sz="1100">
            <a:solidFill>
              <a:schemeClr val="dk1"/>
            </a:solidFill>
            <a:effectLst/>
            <a:latin typeface="+mn-lt"/>
            <a:ea typeface="+mn-ea"/>
            <a:cs typeface="+mn-cs"/>
          </a:endParaRPr>
        </a:p>
        <a:p>
          <a:endParaRPr lang="ja-JP" altLang="ja-JP" sz="1100">
            <a:effectLst/>
          </a:endParaRPr>
        </a:p>
        <a:p>
          <a:r>
            <a:rPr kumimoji="1" lang="ja-JP" altLang="ja-JP" sz="1100">
              <a:solidFill>
                <a:schemeClr val="dk1"/>
              </a:solidFill>
              <a:effectLst/>
              <a:latin typeface="+mn-lt"/>
              <a:ea typeface="+mn-ea"/>
              <a:cs typeface="+mn-cs"/>
            </a:rPr>
            <a:t>・公営企業においては、水道事業会計や電気事業会計における純利益の確保などにより、</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億円の黒字となっている。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・元利償還金については、一般単独事業債（地方道路債等）償還額の減少等により、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年連続で減少した。</a:t>
          </a:r>
          <a:endParaRPr kumimoji="0" lang="en-US" altLang="ja-JP" sz="1100" b="0" i="0" u="none" strike="noStrike">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・また、算入公債費等については、普通交付税に算入された元利償還金であり、地域振興費（人口）、補正予算債償還費の減少等により、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年連続で減少した。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・満期を迎え取り崩した額が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したため、減債基金残高は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・一般会計等に係る地方債の現在高は、臨時財政対策債の減などにより、前年度に比べ減少した。</a:t>
          </a:r>
          <a:endParaRPr lang="ja-JP" altLang="ja-JP" sz="1400">
            <a:effectLst/>
          </a:endParaRPr>
        </a:p>
        <a:p>
          <a:r>
            <a:rPr kumimoji="1" lang="ja-JP" altLang="ja-JP" sz="1100">
              <a:solidFill>
                <a:schemeClr val="dk1"/>
              </a:solidFill>
              <a:effectLst/>
              <a:latin typeface="+mn-lt"/>
              <a:ea typeface="+mn-ea"/>
              <a:cs typeface="+mn-cs"/>
            </a:rPr>
            <a:t>・退職手当負担見込額は、</a:t>
          </a:r>
          <a:r>
            <a:rPr kumimoji="1" lang="ja-JP" altLang="en-US" sz="1100">
              <a:solidFill>
                <a:schemeClr val="dk1"/>
              </a:solidFill>
              <a:effectLst/>
              <a:latin typeface="+mn-lt"/>
              <a:ea typeface="+mn-ea"/>
              <a:cs typeface="+mn-cs"/>
            </a:rPr>
            <a:t>定年延長による年</a:t>
          </a:r>
          <a:r>
            <a:rPr kumimoji="1" lang="ja-JP" altLang="ja-JP" sz="1100">
              <a:solidFill>
                <a:schemeClr val="dk1"/>
              </a:solidFill>
              <a:effectLst/>
              <a:latin typeface="+mn-lt"/>
              <a:ea typeface="+mn-ea"/>
              <a:cs typeface="+mn-cs"/>
            </a:rPr>
            <a:t>齢構成の変化（新陳代謝による若手職員比率の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７年ぶりに増加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・充当可能基金額は、財政調整基金の増（</a:t>
          </a:r>
          <a:r>
            <a:rPr kumimoji="1" lang="ja-JP" altLang="en-US" sz="1100">
              <a:solidFill>
                <a:schemeClr val="dk1"/>
              </a:solidFill>
              <a:effectLst/>
              <a:latin typeface="+mn-lt"/>
              <a:ea typeface="+mn-ea"/>
              <a:cs typeface="+mn-cs"/>
            </a:rPr>
            <a:t>令和５年度：</a:t>
          </a:r>
          <a:r>
            <a:rPr kumimoji="1" lang="en-US" altLang="ja-JP" sz="1100">
              <a:solidFill>
                <a:schemeClr val="dk1"/>
              </a:solidFill>
              <a:effectLst/>
              <a:latin typeface="+mn-lt"/>
              <a:ea typeface="+mn-ea"/>
              <a:cs typeface="+mn-cs"/>
            </a:rPr>
            <a:t>37,614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24,440</a:t>
          </a:r>
          <a:r>
            <a:rPr kumimoji="1" lang="ja-JP" altLang="ja-JP" sz="1100">
              <a:solidFill>
                <a:schemeClr val="dk1"/>
              </a:solidFill>
              <a:effectLst/>
              <a:latin typeface="+mn-lt"/>
              <a:ea typeface="+mn-ea"/>
              <a:cs typeface="+mn-cs"/>
            </a:rPr>
            <a:t>百万円）、減債基金の減（</a:t>
          </a:r>
          <a:r>
            <a:rPr kumimoji="1" lang="ja-JP" altLang="en-US" sz="1100">
              <a:solidFill>
                <a:schemeClr val="dk1"/>
              </a:solidFill>
              <a:effectLst/>
              <a:latin typeface="+mn-lt"/>
              <a:ea typeface="+mn-ea"/>
              <a:cs typeface="+mn-cs"/>
            </a:rPr>
            <a:t>令和５年度</a:t>
          </a:r>
          <a:r>
            <a:rPr kumimoji="1" lang="en-US" altLang="ja-JP" sz="1100">
              <a:solidFill>
                <a:schemeClr val="dk1"/>
              </a:solidFill>
              <a:effectLst/>
              <a:latin typeface="+mn-lt"/>
              <a:ea typeface="+mn-ea"/>
              <a:cs typeface="+mn-cs"/>
            </a:rPr>
            <a:t>:32,812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34,676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退職手当基金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2,500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円）などにより、前年度に比べ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億円、「県有施設整備基金」から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」に基づき、更なる財政健全化に取り組むとともに、財政調整的基金（財政調整基金＋減債基金＋県有施設整備基金）の涵養と活用を図りながら、持続可能な財政運営を目指していく。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」抜粋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財政調整的基金の涵養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・歳入確保に向けた取組の推進や徹底した歳出の見直し等により財源不足の圧縮を進め、財政調整的基金の涵養を図ります。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・地域医療介護総合確保基金：地域における医療及び介護の総合的な確保のための促進に関する法律第６条に規定する都道府県事業の実施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億円を積み立てた一方、新型コロナウイルス感染症関連事業等に対応するため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・退職手当基金：令和５年度に新設。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・公立学校情報通信機器整備基金：令和５年度に新設。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・新型コロナウイルス感染症対策関係国庫返納等のため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億円）や新型コロナウイルス感染症対策関係国庫返納分（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億円積み立てた一方、財源不足への対応のため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931727812</v>
      </c>
      <c r="BO4" s="385"/>
      <c r="BP4" s="385"/>
      <c r="BQ4" s="385"/>
      <c r="BR4" s="385"/>
      <c r="BS4" s="385"/>
      <c r="BT4" s="385"/>
      <c r="BU4" s="386"/>
      <c r="BV4" s="384">
        <v>1010319939</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2.2000000000000002</v>
      </c>
      <c r="CU4" s="428"/>
      <c r="CV4" s="428"/>
      <c r="CW4" s="428"/>
      <c r="CX4" s="428"/>
      <c r="CY4" s="428"/>
      <c r="CZ4" s="428"/>
      <c r="DA4" s="429"/>
      <c r="DB4" s="427">
        <v>4.7</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912533087</v>
      </c>
      <c r="BO5" s="395"/>
      <c r="BP5" s="395"/>
      <c r="BQ5" s="395"/>
      <c r="BR5" s="395"/>
      <c r="BS5" s="395"/>
      <c r="BT5" s="395"/>
      <c r="BU5" s="396"/>
      <c r="BV5" s="394">
        <v>979908390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92.6</v>
      </c>
      <c r="CU5" s="431"/>
      <c r="CV5" s="431"/>
      <c r="CW5" s="431"/>
      <c r="CX5" s="431"/>
      <c r="CY5" s="431"/>
      <c r="CZ5" s="431"/>
      <c r="DA5" s="432"/>
      <c r="DB5" s="430">
        <v>93.3</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11610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19194725</v>
      </c>
      <c r="BO6" s="395"/>
      <c r="BP6" s="395"/>
      <c r="BQ6" s="395"/>
      <c r="BR6" s="395"/>
      <c r="BS6" s="395"/>
      <c r="BT6" s="395"/>
      <c r="BU6" s="396"/>
      <c r="BV6" s="394">
        <v>30411549</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94.8</v>
      </c>
      <c r="CU6" s="401"/>
      <c r="CV6" s="401"/>
      <c r="CW6" s="401"/>
      <c r="CX6" s="401"/>
      <c r="CY6" s="401"/>
      <c r="CZ6" s="401"/>
      <c r="DA6" s="402"/>
      <c r="DB6" s="400">
        <v>97.4</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9393</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9143354</v>
      </c>
      <c r="BO7" s="395"/>
      <c r="BP7" s="395"/>
      <c r="BQ7" s="395"/>
      <c r="BR7" s="395"/>
      <c r="BS7" s="395"/>
      <c r="BT7" s="395"/>
      <c r="BU7" s="396"/>
      <c r="BV7" s="394">
        <v>9387176</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457322530</v>
      </c>
      <c r="CU7" s="395"/>
      <c r="CV7" s="395"/>
      <c r="CW7" s="395"/>
      <c r="CX7" s="395"/>
      <c r="CY7" s="395"/>
      <c r="CZ7" s="395"/>
      <c r="DA7" s="396"/>
      <c r="DB7" s="394">
        <v>451844183</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7980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10051371</v>
      </c>
      <c r="BO8" s="395"/>
      <c r="BP8" s="395"/>
      <c r="BQ8" s="395"/>
      <c r="BR8" s="395"/>
      <c r="BS8" s="395"/>
      <c r="BT8" s="395"/>
      <c r="BU8" s="396"/>
      <c r="BV8" s="394">
        <v>21024373</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0.60421999999999998</v>
      </c>
      <c r="CU8" s="477"/>
      <c r="CV8" s="477"/>
      <c r="CW8" s="477"/>
      <c r="CX8" s="477"/>
      <c r="CY8" s="477"/>
      <c r="CZ8" s="477"/>
      <c r="DA8" s="478"/>
      <c r="DB8" s="476">
        <v>0.61002999999999996</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1933146</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9900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-10973002</v>
      </c>
      <c r="BO9" s="395"/>
      <c r="BP9" s="395"/>
      <c r="BQ9" s="395"/>
      <c r="BR9" s="395"/>
      <c r="BS9" s="395"/>
      <c r="BT9" s="395"/>
      <c r="BU9" s="396"/>
      <c r="BV9" s="394">
        <v>9590790</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16.3</v>
      </c>
      <c r="CU9" s="431"/>
      <c r="CV9" s="431"/>
      <c r="CW9" s="431"/>
      <c r="CX9" s="431"/>
      <c r="CY9" s="431"/>
      <c r="CZ9" s="431"/>
      <c r="DA9" s="432"/>
      <c r="DB9" s="430">
        <v>16.399999999999999</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1974255</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9000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17404512</v>
      </c>
      <c r="BO10" s="395"/>
      <c r="BP10" s="395"/>
      <c r="BQ10" s="395"/>
      <c r="BR10" s="395"/>
      <c r="BS10" s="395"/>
      <c r="BT10" s="395"/>
      <c r="BU10" s="396"/>
      <c r="BV10" s="394">
        <v>5617308</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48</v>
      </c>
      <c r="AJ11" s="388"/>
      <c r="AK11" s="388"/>
      <c r="AL11" s="388"/>
      <c r="AM11" s="388"/>
      <c r="AN11" s="388"/>
      <c r="AO11" s="388"/>
      <c r="AP11" s="389"/>
      <c r="AQ11" s="387">
        <v>8300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1916787</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4230917</v>
      </c>
      <c r="BO12" s="395"/>
      <c r="BP12" s="395"/>
      <c r="BQ12" s="395"/>
      <c r="BR12" s="395"/>
      <c r="BS12" s="395"/>
      <c r="BT12" s="395"/>
      <c r="BU12" s="396"/>
      <c r="BV12" s="394">
        <v>1563252</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1866944</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2200593</v>
      </c>
      <c r="BO13" s="395"/>
      <c r="BP13" s="395"/>
      <c r="BQ13" s="395"/>
      <c r="BR13" s="395"/>
      <c r="BS13" s="395"/>
      <c r="BT13" s="395"/>
      <c r="BU13" s="396"/>
      <c r="BV13" s="394">
        <v>13644846</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9.4</v>
      </c>
      <c r="CU13" s="431"/>
      <c r="CV13" s="431"/>
      <c r="CW13" s="431"/>
      <c r="CX13" s="431"/>
      <c r="CY13" s="431"/>
      <c r="CZ13" s="431"/>
      <c r="DA13" s="432"/>
      <c r="DB13" s="430">
        <v>9.5</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1929434</v>
      </c>
      <c r="S14" s="523"/>
      <c r="T14" s="523"/>
      <c r="U14" s="523"/>
      <c r="V14" s="524"/>
      <c r="W14" s="439"/>
      <c r="X14" s="440"/>
      <c r="Y14" s="441"/>
      <c r="Z14" s="473" t="s">
        <v>131</v>
      </c>
      <c r="AA14" s="474"/>
      <c r="AB14" s="474"/>
      <c r="AC14" s="474"/>
      <c r="AD14" s="474"/>
      <c r="AE14" s="474"/>
      <c r="AF14" s="474"/>
      <c r="AG14" s="474"/>
      <c r="AH14" s="475"/>
      <c r="AI14" s="387">
        <v>6137</v>
      </c>
      <c r="AJ14" s="388"/>
      <c r="AK14" s="388"/>
      <c r="AL14" s="388"/>
      <c r="AM14" s="389"/>
      <c r="AN14" s="387">
        <v>19705907</v>
      </c>
      <c r="AO14" s="388"/>
      <c r="AP14" s="388"/>
      <c r="AQ14" s="388"/>
      <c r="AR14" s="388"/>
      <c r="AS14" s="389"/>
      <c r="AT14" s="387">
        <v>3211</v>
      </c>
      <c r="AU14" s="388"/>
      <c r="AV14" s="388"/>
      <c r="AW14" s="388"/>
      <c r="AX14" s="388"/>
      <c r="AY14" s="390"/>
      <c r="AZ14" s="381" t="s">
        <v>132</v>
      </c>
      <c r="BA14" s="382"/>
      <c r="BB14" s="382"/>
      <c r="BC14" s="382"/>
      <c r="BD14" s="382"/>
      <c r="BE14" s="382"/>
      <c r="BF14" s="382"/>
      <c r="BG14" s="382"/>
      <c r="BH14" s="382"/>
      <c r="BI14" s="382"/>
      <c r="BJ14" s="382"/>
      <c r="BK14" s="382"/>
      <c r="BL14" s="382"/>
      <c r="BM14" s="383"/>
      <c r="BN14" s="384">
        <v>241589223</v>
      </c>
      <c r="BO14" s="385"/>
      <c r="BP14" s="385"/>
      <c r="BQ14" s="385"/>
      <c r="BR14" s="385"/>
      <c r="BS14" s="385"/>
      <c r="BT14" s="385"/>
      <c r="BU14" s="386"/>
      <c r="BV14" s="384">
        <v>233495565</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102.8</v>
      </c>
      <c r="CU14" s="526"/>
      <c r="CV14" s="526"/>
      <c r="CW14" s="526"/>
      <c r="CX14" s="526"/>
      <c r="CY14" s="526"/>
      <c r="CZ14" s="526"/>
      <c r="DA14" s="527"/>
      <c r="DB14" s="525">
        <v>103.7</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1884693</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388516188</v>
      </c>
      <c r="BO15" s="395"/>
      <c r="BP15" s="395"/>
      <c r="BQ15" s="395"/>
      <c r="BR15" s="395"/>
      <c r="BS15" s="395"/>
      <c r="BT15" s="395"/>
      <c r="BU15" s="396"/>
      <c r="BV15" s="394">
        <v>375601458</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214</v>
      </c>
      <c r="AJ16" s="388"/>
      <c r="AK16" s="388"/>
      <c r="AL16" s="388"/>
      <c r="AM16" s="389"/>
      <c r="AN16" s="387">
        <v>641358</v>
      </c>
      <c r="AO16" s="388"/>
      <c r="AP16" s="388"/>
      <c r="AQ16" s="388"/>
      <c r="AR16" s="388"/>
      <c r="AS16" s="389"/>
      <c r="AT16" s="387">
        <v>2997</v>
      </c>
      <c r="AU16" s="388"/>
      <c r="AV16" s="388"/>
      <c r="AW16" s="388"/>
      <c r="AX16" s="388"/>
      <c r="AY16" s="390"/>
      <c r="AZ16" s="391" t="s">
        <v>140</v>
      </c>
      <c r="BA16" s="392"/>
      <c r="BB16" s="392"/>
      <c r="BC16" s="392"/>
      <c r="BD16" s="392"/>
      <c r="BE16" s="392"/>
      <c r="BF16" s="392"/>
      <c r="BG16" s="392"/>
      <c r="BH16" s="392"/>
      <c r="BI16" s="392"/>
      <c r="BJ16" s="392"/>
      <c r="BK16" s="392"/>
      <c r="BL16" s="392"/>
      <c r="BM16" s="393"/>
      <c r="BN16" s="394">
        <v>299912250</v>
      </c>
      <c r="BO16" s="395"/>
      <c r="BP16" s="395"/>
      <c r="BQ16" s="395"/>
      <c r="BR16" s="395"/>
      <c r="BS16" s="395"/>
      <c r="BT16" s="395"/>
      <c r="BU16" s="396"/>
      <c r="BV16" s="394">
        <v>290234956</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3458</v>
      </c>
      <c r="AJ17" s="388"/>
      <c r="AK17" s="388"/>
      <c r="AL17" s="388"/>
      <c r="AM17" s="389"/>
      <c r="AN17" s="387">
        <v>11504766</v>
      </c>
      <c r="AO17" s="388"/>
      <c r="AP17" s="388"/>
      <c r="AQ17" s="388"/>
      <c r="AR17" s="388"/>
      <c r="AS17" s="389"/>
      <c r="AT17" s="387">
        <v>3327</v>
      </c>
      <c r="AU17" s="388"/>
      <c r="AV17" s="388"/>
      <c r="AW17" s="388"/>
      <c r="AX17" s="388"/>
      <c r="AY17" s="390"/>
      <c r="AZ17" s="391" t="s">
        <v>144</v>
      </c>
      <c r="BA17" s="392"/>
      <c r="BB17" s="392"/>
      <c r="BC17" s="392"/>
      <c r="BD17" s="392"/>
      <c r="BE17" s="392"/>
      <c r="BF17" s="392"/>
      <c r="BG17" s="392"/>
      <c r="BH17" s="392"/>
      <c r="BI17" s="392"/>
      <c r="BJ17" s="392"/>
      <c r="BK17" s="392"/>
      <c r="BL17" s="392"/>
      <c r="BM17" s="393"/>
      <c r="BN17" s="394">
        <v>423349125</v>
      </c>
      <c r="BO17" s="395"/>
      <c r="BP17" s="395"/>
      <c r="BQ17" s="395"/>
      <c r="BR17" s="395"/>
      <c r="BS17" s="395"/>
      <c r="BT17" s="395"/>
      <c r="BU17" s="396"/>
      <c r="BV17" s="394">
        <v>429408783</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6408</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13871</v>
      </c>
      <c r="AJ18" s="388"/>
      <c r="AK18" s="388"/>
      <c r="AL18" s="388"/>
      <c r="AM18" s="389"/>
      <c r="AN18" s="387">
        <v>49922530</v>
      </c>
      <c r="AO18" s="388"/>
      <c r="AP18" s="388"/>
      <c r="AQ18" s="388"/>
      <c r="AR18" s="388"/>
      <c r="AS18" s="389"/>
      <c r="AT18" s="387">
        <v>3599</v>
      </c>
      <c r="AU18" s="388"/>
      <c r="AV18" s="388"/>
      <c r="AW18" s="388"/>
      <c r="AX18" s="388"/>
      <c r="AY18" s="390"/>
      <c r="AZ18" s="506" t="s">
        <v>147</v>
      </c>
      <c r="BA18" s="507"/>
      <c r="BB18" s="507"/>
      <c r="BC18" s="507"/>
      <c r="BD18" s="507"/>
      <c r="BE18" s="507"/>
      <c r="BF18" s="507"/>
      <c r="BG18" s="507"/>
      <c r="BH18" s="507"/>
      <c r="BI18" s="507"/>
      <c r="BJ18" s="507"/>
      <c r="BK18" s="507"/>
      <c r="BL18" s="507"/>
      <c r="BM18" s="508"/>
      <c r="BN18" s="544">
        <v>575453283</v>
      </c>
      <c r="BO18" s="545"/>
      <c r="BP18" s="545"/>
      <c r="BQ18" s="545"/>
      <c r="BR18" s="545"/>
      <c r="BS18" s="545"/>
      <c r="BT18" s="545"/>
      <c r="BU18" s="546"/>
      <c r="BV18" s="544">
        <v>577801494</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299</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1016</v>
      </c>
      <c r="AJ19" s="388"/>
      <c r="AK19" s="388"/>
      <c r="AL19" s="388"/>
      <c r="AM19" s="389"/>
      <c r="AN19" s="387">
        <v>2863088</v>
      </c>
      <c r="AO19" s="388"/>
      <c r="AP19" s="388"/>
      <c r="AQ19" s="388"/>
      <c r="AR19" s="388"/>
      <c r="AS19" s="389"/>
      <c r="AT19" s="387">
        <v>2818</v>
      </c>
      <c r="AU19" s="388"/>
      <c r="AV19" s="388"/>
      <c r="AW19" s="388"/>
      <c r="AX19" s="388"/>
      <c r="AY19" s="390"/>
      <c r="AZ19" s="381" t="s">
        <v>150</v>
      </c>
      <c r="BA19" s="382"/>
      <c r="BB19" s="382"/>
      <c r="BC19" s="382"/>
      <c r="BD19" s="382"/>
      <c r="BE19" s="382"/>
      <c r="BF19" s="382"/>
      <c r="BG19" s="382"/>
      <c r="BH19" s="382"/>
      <c r="BI19" s="382"/>
      <c r="BJ19" s="382"/>
      <c r="BK19" s="382"/>
      <c r="BL19" s="382"/>
      <c r="BM19" s="383"/>
      <c r="BN19" s="384">
        <v>1136577637</v>
      </c>
      <c r="BO19" s="385"/>
      <c r="BP19" s="385"/>
      <c r="BQ19" s="385"/>
      <c r="BR19" s="385"/>
      <c r="BS19" s="385"/>
      <c r="BT19" s="385"/>
      <c r="BU19" s="386"/>
      <c r="BV19" s="384">
        <v>1153053819</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796923</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24482</v>
      </c>
      <c r="AJ20" s="388"/>
      <c r="AK20" s="388"/>
      <c r="AL20" s="388"/>
      <c r="AM20" s="389"/>
      <c r="AN20" s="387">
        <v>83996291</v>
      </c>
      <c r="AO20" s="388"/>
      <c r="AP20" s="388"/>
      <c r="AQ20" s="388"/>
      <c r="AR20" s="388"/>
      <c r="AS20" s="389"/>
      <c r="AT20" s="387">
        <v>3431</v>
      </c>
      <c r="AU20" s="388"/>
      <c r="AV20" s="388"/>
      <c r="AW20" s="388"/>
      <c r="AX20" s="388"/>
      <c r="AY20" s="390"/>
      <c r="AZ20" s="391" t="s">
        <v>153</v>
      </c>
      <c r="BA20" s="392"/>
      <c r="BB20" s="392"/>
      <c r="BC20" s="392"/>
      <c r="BD20" s="392"/>
      <c r="BE20" s="392"/>
      <c r="BF20" s="392"/>
      <c r="BG20" s="392"/>
      <c r="BH20" s="392"/>
      <c r="BI20" s="392"/>
      <c r="BJ20" s="392"/>
      <c r="BK20" s="392"/>
      <c r="BL20" s="392"/>
      <c r="BM20" s="393"/>
      <c r="BN20" s="394">
        <v>326852439</v>
      </c>
      <c r="BO20" s="395"/>
      <c r="BP20" s="395"/>
      <c r="BQ20" s="395"/>
      <c r="BR20" s="395"/>
      <c r="BS20" s="395"/>
      <c r="BT20" s="395"/>
      <c r="BU20" s="396"/>
      <c r="BV20" s="394">
        <v>339343603</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99.6</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650297334</v>
      </c>
      <c r="BO21" s="545"/>
      <c r="BP21" s="545"/>
      <c r="BQ21" s="545"/>
      <c r="BR21" s="545"/>
      <c r="BS21" s="545"/>
      <c r="BT21" s="545"/>
      <c r="BU21" s="546"/>
      <c r="BV21" s="544">
        <v>632768297</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152498257</v>
      </c>
      <c r="BO22" s="395"/>
      <c r="BP22" s="395"/>
      <c r="BQ22" s="395"/>
      <c r="BR22" s="395"/>
      <c r="BS22" s="395"/>
      <c r="BT22" s="395"/>
      <c r="BU22" s="396"/>
      <c r="BV22" s="394">
        <v>121390466</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6776655</v>
      </c>
      <c r="BO23" s="395"/>
      <c r="BP23" s="395"/>
      <c r="BQ23" s="395"/>
      <c r="BR23" s="395"/>
      <c r="BS23" s="395"/>
      <c r="BT23" s="395"/>
      <c r="BU23" s="396"/>
      <c r="BV23" s="394">
        <v>6990236</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38303120</v>
      </c>
      <c r="BO24" s="395"/>
      <c r="BP24" s="395"/>
      <c r="BQ24" s="395"/>
      <c r="BR24" s="395"/>
      <c r="BS24" s="395"/>
      <c r="BT24" s="395"/>
      <c r="BU24" s="396"/>
      <c r="BV24" s="394">
        <v>39303120</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21361685</v>
      </c>
      <c r="BO25" s="545"/>
      <c r="BP25" s="545"/>
      <c r="BQ25" s="545"/>
      <c r="BR25" s="545"/>
      <c r="BS25" s="545"/>
      <c r="BT25" s="545"/>
      <c r="BU25" s="546"/>
      <c r="BV25" s="544">
        <v>21361685</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37613863</v>
      </c>
      <c r="BO26" s="385"/>
      <c r="BP26" s="385"/>
      <c r="BQ26" s="385"/>
      <c r="BR26" s="385"/>
      <c r="BS26" s="385"/>
      <c r="BT26" s="385"/>
      <c r="BU26" s="386"/>
      <c r="BV26" s="384">
        <v>24440268</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32812116</v>
      </c>
      <c r="BO27" s="395"/>
      <c r="BP27" s="395"/>
      <c r="BQ27" s="395"/>
      <c r="BR27" s="395"/>
      <c r="BS27" s="395"/>
      <c r="BT27" s="395"/>
      <c r="BU27" s="396"/>
      <c r="BV27" s="394">
        <v>34676363</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49931814</v>
      </c>
      <c r="BO28" s="545"/>
      <c r="BP28" s="545"/>
      <c r="BQ28" s="545"/>
      <c r="BR28" s="545"/>
      <c r="BS28" s="545"/>
      <c r="BT28" s="545"/>
      <c r="BU28" s="546"/>
      <c r="BV28" s="544">
        <v>47518733</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10</v>
      </c>
      <c r="V32" s="564"/>
      <c r="W32" s="565" t="str">
        <f>IF('各会計、関係団体の財政状況及び健全化判断比率'!B28="","",'各会計、関係団体の財政状況及び健全化判断比率'!B28)</f>
        <v>国民健康保険特別会計</v>
      </c>
      <c r="X32" s="565"/>
      <c r="Y32" s="565"/>
      <c r="Z32" s="565"/>
      <c r="AA32" s="565"/>
      <c r="AB32" s="565"/>
      <c r="AC32" s="565"/>
      <c r="AD32" s="565"/>
      <c r="AE32" s="565"/>
      <c r="AF32" s="565"/>
      <c r="AG32" s="565"/>
      <c r="AH32" s="565"/>
      <c r="AI32" s="565"/>
      <c r="AJ32" s="565"/>
      <c r="AK32" s="565"/>
      <c r="AL32" s="162"/>
      <c r="AM32" s="564">
        <f>IF(AO32="","",MAX(C32:D41,U32:V41)+1)</f>
        <v>11</v>
      </c>
      <c r="AN32" s="564"/>
      <c r="AO32" s="565" t="str">
        <f>IF('各会計、関係団体の財政状況及び健全化判断比率'!B29="","",'各会計、関係団体の財政状況及び健全化判断比率'!B29)</f>
        <v>流域下水道事業会計</v>
      </c>
      <c r="AP32" s="565"/>
      <c r="AQ32" s="565"/>
      <c r="AR32" s="565"/>
      <c r="AS32" s="565"/>
      <c r="AT32" s="565"/>
      <c r="AU32" s="565"/>
      <c r="AV32" s="565"/>
      <c r="AW32" s="565"/>
      <c r="AX32" s="565"/>
      <c r="AY32" s="565"/>
      <c r="AZ32" s="565"/>
      <c r="BA32" s="565"/>
      <c r="BB32" s="565"/>
      <c r="BC32" s="565"/>
      <c r="BD32" s="162"/>
      <c r="BE32" s="564" t="str">
        <f>IF(BG32="","",MAX(C32:D41,U32:V41,AM32:AN41)+1)</f>
        <v/>
      </c>
      <c r="BF32" s="564"/>
      <c r="BG32" s="565"/>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17</v>
      </c>
      <c r="CP32" s="564"/>
      <c r="CQ32" s="565" t="str">
        <f>IF('各会計、関係団体の財政状況及び健全化判断比率'!BS7="","",'各会計、関係団体の財政状況及び健全化判断比率'!BS7)</f>
        <v>栃木県土地開発公社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公債管理特別会計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12</v>
      </c>
      <c r="AN33" s="564"/>
      <c r="AO33" s="565" t="str">
        <f>IF('各会計、関係団体の財政状況及び健全化判断比率'!B30="","",'各会計、関係団体の財政状況及び健全化判断比率'!B30)</f>
        <v>電気事業会計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18</v>
      </c>
      <c r="CP33" s="564"/>
      <c r="CQ33" s="565" t="str">
        <f>IF('各会計、関係団体の財政状況及び健全化判断比率'!BS8="","",'各会計、関係団体の財政状況及び健全化判断比率'!BS8)</f>
        <v>栃木県道路公社</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県営林事業特別会計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13</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19</v>
      </c>
      <c r="CP34" s="564"/>
      <c r="CQ34" s="565" t="str">
        <f>IF('各会計、関係団体の財政状況及び健全化判断比率'!BS9="","",'各会計、関係団体の財政状況及び健全化判断比率'!BS9)</f>
        <v>栃木県住宅供給公社</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林業・木材産業改善資金貸付事業特別会計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14</v>
      </c>
      <c r="AN35" s="564"/>
      <c r="AO35" s="565" t="str">
        <f>IF('各会計、関係団体の財政状況及び健全化判断比率'!B32="","",'各会計、関係団体の財政状況及び健全化判断比率'!B32)</f>
        <v>工業用水道事業会計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20</v>
      </c>
      <c r="CP35" s="564"/>
      <c r="CQ35" s="565" t="str">
        <f>IF('各会計、関係団体の財政状況及び健全化判断比率'!BS10="","",'各会計、関係団体の財政状況及び健全化判断比率'!BS10)</f>
        <v>栃木環境保全公社</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母子父子寡婦福祉資金貸付事業特別会計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f t="shared" si="1"/>
        <v>15</v>
      </c>
      <c r="AN36" s="564"/>
      <c r="AO36" s="565" t="str">
        <f>IF('各会計、関係団体の財政状況及び健全化判断比率'!B33="","",'各会計、関係団体の財政状況及び健全化判断比率'!B33)</f>
        <v>施設管理事業会計</v>
      </c>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21</v>
      </c>
      <c r="CP36" s="564"/>
      <c r="CQ36" s="565" t="str">
        <f>IF('各会計、関係団体の財政状況及び健全化判断比率'!BS11="","",'各会計、関係団体の財政状況及び健全化判断比率'!BS11)</f>
        <v>栃木県国際交流協会</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心身障害者扶養共済事業特別会計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f t="shared" si="1"/>
        <v>16</v>
      </c>
      <c r="AN37" s="564"/>
      <c r="AO37" s="565" t="str">
        <f>IF('各会計、関係団体の財政状況及び健全化判断比率'!B34="","",'各会計、関係団体の財政状況及び健全化判断比率'!B34)</f>
        <v>用地造成事業会計</v>
      </c>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22</v>
      </c>
      <c r="CP37" s="564"/>
      <c r="CQ37" s="565" t="str">
        <f>IF('各会計、関係団体の財政状況及び健全化判断比率'!BS12="","",'各会計、関係団体の財政状況及び健全化判断比率'!BS12)</f>
        <v>とちぎ未来づくり財団</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中小企業高度化等資金貸付事業特別会計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23</v>
      </c>
      <c r="CP38" s="564"/>
      <c r="CQ38" s="565" t="str">
        <f>IF('各会計、関係団体の財政状況及び健全化判断比率'!BS13="","",'各会計、関係団体の財政状況及び健全化判断比率'!BS13)</f>
        <v>とちぎ男女共同参画財団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就農支援資金貸付事業特別会計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24</v>
      </c>
      <c r="CP39" s="564"/>
      <c r="CQ39" s="565" t="str">
        <f>IF('各会計、関係団体の財政状況及び健全化判断比率'!BS14="","",'各会計、関係団体の財政状況及び健全化判断比率'!BS14)</f>
        <v>栃木県シルバー人材センター連合会</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地方独立行政法人県立病院貸付金特別会計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25</v>
      </c>
      <c r="CP40" s="564"/>
      <c r="CQ40" s="565" t="str">
        <f>IF('各会計、関係団体の財政状況及び健全化判断比率'!BS15="","",'各会計、関係団体の財政状況及び健全化判断比率'!BS15)</f>
        <v>栃木県臓器移植推進協会</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t="str">
        <f t="shared" si="5"/>
        <v/>
      </c>
      <c r="D41" s="564"/>
      <c r="E41" s="565" t="str">
        <f>IF('各会計、関係団体の財政状況及び健全化判断比率'!B16="","",'各会計、関係団体の財政状況及び健全化判断比率'!B16)</f>
        <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26</v>
      </c>
      <c r="CP41" s="564"/>
      <c r="CQ41" s="565" t="str">
        <f>IF('各会計、関係団体の財政状況及び健全化判断比率'!BS16="","",'各会計、関係団体の財政状況及び健全化判断比率'!BS16)</f>
        <v>栃木県産業振興センター</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L+H2Ba/WguLE8W2B2M3+CH0TpWijd2nNVyaoejFTcwf6ZHwxhZfgdB0W8BYtlSpu1dCddMsy0TEgnDVbbieiqA==" saltValue="fHZ3eST8vSpt4QoHTE7H1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2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318940283</v>
      </c>
      <c r="S5" s="580"/>
      <c r="T5" s="580"/>
      <c r="U5" s="580"/>
      <c r="V5" s="580"/>
      <c r="W5" s="580"/>
      <c r="X5" s="580"/>
      <c r="Y5" s="581"/>
      <c r="Z5" s="582">
        <v>34.200000000000003</v>
      </c>
      <c r="AA5" s="582"/>
      <c r="AB5" s="582"/>
      <c r="AC5" s="582"/>
      <c r="AD5" s="583">
        <v>256332234</v>
      </c>
      <c r="AE5" s="583"/>
      <c r="AF5" s="583"/>
      <c r="AG5" s="583"/>
      <c r="AH5" s="583"/>
      <c r="AI5" s="583"/>
      <c r="AJ5" s="583"/>
      <c r="AK5" s="583"/>
      <c r="AL5" s="584">
        <v>57.4</v>
      </c>
      <c r="AM5" s="585"/>
      <c r="AN5" s="585"/>
      <c r="AO5" s="586"/>
      <c r="AP5" s="576" t="s">
        <v>195</v>
      </c>
      <c r="AQ5" s="577"/>
      <c r="AR5" s="577"/>
      <c r="AS5" s="577"/>
      <c r="AT5" s="577"/>
      <c r="AU5" s="577"/>
      <c r="AV5" s="577"/>
      <c r="AW5" s="577"/>
      <c r="AX5" s="577"/>
      <c r="AY5" s="577"/>
      <c r="AZ5" s="577"/>
      <c r="BA5" s="577"/>
      <c r="BB5" s="577"/>
      <c r="BC5" s="578"/>
      <c r="BD5" s="590">
        <v>318827874</v>
      </c>
      <c r="BE5" s="591"/>
      <c r="BF5" s="591"/>
      <c r="BG5" s="591"/>
      <c r="BH5" s="591"/>
      <c r="BI5" s="591"/>
      <c r="BJ5" s="591"/>
      <c r="BK5" s="592"/>
      <c r="BL5" s="593">
        <v>100</v>
      </c>
      <c r="BM5" s="593"/>
      <c r="BN5" s="593"/>
      <c r="BO5" s="593"/>
      <c r="BP5" s="594">
        <v>2125343</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39664372</v>
      </c>
      <c r="S6" s="591"/>
      <c r="T6" s="591"/>
      <c r="U6" s="591"/>
      <c r="V6" s="591"/>
      <c r="W6" s="591"/>
      <c r="X6" s="591"/>
      <c r="Y6" s="592"/>
      <c r="Z6" s="593">
        <v>4.3</v>
      </c>
      <c r="AA6" s="593"/>
      <c r="AB6" s="593"/>
      <c r="AC6" s="593"/>
      <c r="AD6" s="594">
        <v>39664372</v>
      </c>
      <c r="AE6" s="594"/>
      <c r="AF6" s="594"/>
      <c r="AG6" s="594"/>
      <c r="AH6" s="594"/>
      <c r="AI6" s="594"/>
      <c r="AJ6" s="594"/>
      <c r="AK6" s="594"/>
      <c r="AL6" s="595">
        <v>8.9</v>
      </c>
      <c r="AM6" s="596"/>
      <c r="AN6" s="596"/>
      <c r="AO6" s="597"/>
      <c r="AP6" s="587" t="s">
        <v>200</v>
      </c>
      <c r="AQ6" s="588"/>
      <c r="AR6" s="588"/>
      <c r="AS6" s="588"/>
      <c r="AT6" s="588"/>
      <c r="AU6" s="588"/>
      <c r="AV6" s="588"/>
      <c r="AW6" s="588"/>
      <c r="AX6" s="588"/>
      <c r="AY6" s="588"/>
      <c r="AZ6" s="588"/>
      <c r="BA6" s="588"/>
      <c r="BB6" s="588"/>
      <c r="BC6" s="589"/>
      <c r="BD6" s="590">
        <v>318827874</v>
      </c>
      <c r="BE6" s="591"/>
      <c r="BF6" s="591"/>
      <c r="BG6" s="591"/>
      <c r="BH6" s="591"/>
      <c r="BI6" s="591"/>
      <c r="BJ6" s="591"/>
      <c r="BK6" s="592"/>
      <c r="BL6" s="593">
        <v>100</v>
      </c>
      <c r="BM6" s="593"/>
      <c r="BN6" s="593"/>
      <c r="BO6" s="593"/>
      <c r="BP6" s="594">
        <v>2125343</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1403380</v>
      </c>
      <c r="CN6" s="591"/>
      <c r="CO6" s="591"/>
      <c r="CP6" s="591"/>
      <c r="CQ6" s="591"/>
      <c r="CR6" s="591"/>
      <c r="CS6" s="591"/>
      <c r="CT6" s="592"/>
      <c r="CU6" s="593">
        <v>0.2</v>
      </c>
      <c r="CV6" s="593"/>
      <c r="CW6" s="593"/>
      <c r="CX6" s="593"/>
      <c r="CY6" s="599">
        <v>16993</v>
      </c>
      <c r="CZ6" s="591"/>
      <c r="DA6" s="591"/>
      <c r="DB6" s="591"/>
      <c r="DC6" s="591"/>
      <c r="DD6" s="591"/>
      <c r="DE6" s="591"/>
      <c r="DF6" s="591"/>
      <c r="DG6" s="591"/>
      <c r="DH6" s="591"/>
      <c r="DI6" s="591"/>
      <c r="DJ6" s="591"/>
      <c r="DK6" s="592"/>
      <c r="DL6" s="599">
        <v>1400653</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2649351</v>
      </c>
      <c r="S7" s="591"/>
      <c r="T7" s="591"/>
      <c r="U7" s="591"/>
      <c r="V7" s="591"/>
      <c r="W7" s="591"/>
      <c r="X7" s="591"/>
      <c r="Y7" s="592"/>
      <c r="Z7" s="593">
        <v>0.3</v>
      </c>
      <c r="AA7" s="593"/>
      <c r="AB7" s="593"/>
      <c r="AC7" s="593"/>
      <c r="AD7" s="594">
        <v>2649351</v>
      </c>
      <c r="AE7" s="594"/>
      <c r="AF7" s="594"/>
      <c r="AG7" s="594"/>
      <c r="AH7" s="594"/>
      <c r="AI7" s="594"/>
      <c r="AJ7" s="594"/>
      <c r="AK7" s="594"/>
      <c r="AL7" s="595">
        <v>0.6</v>
      </c>
      <c r="AM7" s="596"/>
      <c r="AN7" s="596"/>
      <c r="AO7" s="597"/>
      <c r="AP7" s="587" t="s">
        <v>203</v>
      </c>
      <c r="AQ7" s="588"/>
      <c r="AR7" s="588"/>
      <c r="AS7" s="588"/>
      <c r="AT7" s="588"/>
      <c r="AU7" s="588"/>
      <c r="AV7" s="588"/>
      <c r="AW7" s="588"/>
      <c r="AX7" s="588"/>
      <c r="AY7" s="588"/>
      <c r="AZ7" s="588"/>
      <c r="BA7" s="588"/>
      <c r="BB7" s="588"/>
      <c r="BC7" s="589"/>
      <c r="BD7" s="590">
        <v>85712907</v>
      </c>
      <c r="BE7" s="591"/>
      <c r="BF7" s="591"/>
      <c r="BG7" s="591"/>
      <c r="BH7" s="591"/>
      <c r="BI7" s="591"/>
      <c r="BJ7" s="591"/>
      <c r="BK7" s="592"/>
      <c r="BL7" s="593">
        <v>26.9</v>
      </c>
      <c r="BM7" s="593"/>
      <c r="BN7" s="593"/>
      <c r="BO7" s="593"/>
      <c r="BP7" s="594">
        <v>2125343</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63810976</v>
      </c>
      <c r="CN7" s="601"/>
      <c r="CO7" s="601"/>
      <c r="CP7" s="601"/>
      <c r="CQ7" s="601"/>
      <c r="CR7" s="601"/>
      <c r="CS7" s="601"/>
      <c r="CT7" s="592"/>
      <c r="CU7" s="593">
        <v>7</v>
      </c>
      <c r="CV7" s="593"/>
      <c r="CW7" s="593"/>
      <c r="CX7" s="593"/>
      <c r="CY7" s="599">
        <v>8040083</v>
      </c>
      <c r="CZ7" s="591"/>
      <c r="DA7" s="591"/>
      <c r="DB7" s="591"/>
      <c r="DC7" s="591"/>
      <c r="DD7" s="591"/>
      <c r="DE7" s="591"/>
      <c r="DF7" s="591"/>
      <c r="DG7" s="591"/>
      <c r="DH7" s="591"/>
      <c r="DI7" s="591"/>
      <c r="DJ7" s="591"/>
      <c r="DK7" s="592"/>
      <c r="DL7" s="599">
        <v>56593108</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2278816</v>
      </c>
      <c r="BE8" s="591"/>
      <c r="BF8" s="591"/>
      <c r="BG8" s="591"/>
      <c r="BH8" s="591"/>
      <c r="BI8" s="591"/>
      <c r="BJ8" s="591"/>
      <c r="BK8" s="592"/>
      <c r="BL8" s="593">
        <v>0.7</v>
      </c>
      <c r="BM8" s="593"/>
      <c r="BN8" s="593"/>
      <c r="BO8" s="593"/>
      <c r="BP8" s="594">
        <v>718447</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129628945</v>
      </c>
      <c r="CN8" s="601"/>
      <c r="CO8" s="601"/>
      <c r="CP8" s="601"/>
      <c r="CQ8" s="601"/>
      <c r="CR8" s="601"/>
      <c r="CS8" s="601"/>
      <c r="CT8" s="592"/>
      <c r="CU8" s="595">
        <v>14.2</v>
      </c>
      <c r="CV8" s="596"/>
      <c r="CW8" s="596"/>
      <c r="CX8" s="604"/>
      <c r="CY8" s="599">
        <v>824306</v>
      </c>
      <c r="CZ8" s="591"/>
      <c r="DA8" s="591"/>
      <c r="DB8" s="591"/>
      <c r="DC8" s="591"/>
      <c r="DD8" s="591"/>
      <c r="DE8" s="591"/>
      <c r="DF8" s="591"/>
      <c r="DG8" s="591"/>
      <c r="DH8" s="591"/>
      <c r="DI8" s="591"/>
      <c r="DJ8" s="591"/>
      <c r="DK8" s="592"/>
      <c r="DL8" s="599">
        <v>116658428</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85220</v>
      </c>
      <c r="S9" s="601"/>
      <c r="T9" s="601"/>
      <c r="U9" s="601"/>
      <c r="V9" s="601"/>
      <c r="W9" s="601"/>
      <c r="X9" s="601"/>
      <c r="Y9" s="592"/>
      <c r="Z9" s="595">
        <v>0</v>
      </c>
      <c r="AA9" s="603"/>
      <c r="AB9" s="603"/>
      <c r="AC9" s="604"/>
      <c r="AD9" s="599">
        <v>85220</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71658290</v>
      </c>
      <c r="BE9" s="591"/>
      <c r="BF9" s="591"/>
      <c r="BG9" s="591"/>
      <c r="BH9" s="591"/>
      <c r="BI9" s="591"/>
      <c r="BJ9" s="591"/>
      <c r="BK9" s="592"/>
      <c r="BL9" s="593">
        <v>22.5</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40794228</v>
      </c>
      <c r="CN9" s="601"/>
      <c r="CO9" s="601"/>
      <c r="CP9" s="601"/>
      <c r="CQ9" s="601"/>
      <c r="CR9" s="601"/>
      <c r="CS9" s="601"/>
      <c r="CT9" s="592"/>
      <c r="CU9" s="595">
        <v>4.5</v>
      </c>
      <c r="CV9" s="596"/>
      <c r="CW9" s="596"/>
      <c r="CX9" s="604"/>
      <c r="CY9" s="599">
        <v>2684594</v>
      </c>
      <c r="CZ9" s="591"/>
      <c r="DA9" s="591"/>
      <c r="DB9" s="591"/>
      <c r="DC9" s="591"/>
      <c r="DD9" s="591"/>
      <c r="DE9" s="591"/>
      <c r="DF9" s="591"/>
      <c r="DG9" s="591"/>
      <c r="DH9" s="591"/>
      <c r="DI9" s="591"/>
      <c r="DJ9" s="591"/>
      <c r="DK9" s="592"/>
      <c r="DL9" s="599">
        <v>17889629</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379023</v>
      </c>
      <c r="S10" s="601"/>
      <c r="T10" s="601"/>
      <c r="U10" s="601"/>
      <c r="V10" s="601"/>
      <c r="W10" s="601"/>
      <c r="X10" s="601"/>
      <c r="Y10" s="592"/>
      <c r="Z10" s="595">
        <v>0</v>
      </c>
      <c r="AA10" s="603"/>
      <c r="AB10" s="603"/>
      <c r="AC10" s="604"/>
      <c r="AD10" s="599">
        <v>379023</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2565627</v>
      </c>
      <c r="BE10" s="591"/>
      <c r="BF10" s="591"/>
      <c r="BG10" s="591"/>
      <c r="BH10" s="591"/>
      <c r="BI10" s="591"/>
      <c r="BJ10" s="591"/>
      <c r="BK10" s="592"/>
      <c r="BL10" s="593">
        <v>0.8</v>
      </c>
      <c r="BM10" s="593"/>
      <c r="BN10" s="593"/>
      <c r="BO10" s="593"/>
      <c r="BP10" s="594">
        <v>166681</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1682296</v>
      </c>
      <c r="CN10" s="601"/>
      <c r="CO10" s="601"/>
      <c r="CP10" s="601"/>
      <c r="CQ10" s="601"/>
      <c r="CR10" s="601"/>
      <c r="CS10" s="601"/>
      <c r="CT10" s="592"/>
      <c r="CU10" s="595">
        <v>0.2</v>
      </c>
      <c r="CV10" s="596"/>
      <c r="CW10" s="596"/>
      <c r="CX10" s="604"/>
      <c r="CY10" s="599">
        <v>44312</v>
      </c>
      <c r="CZ10" s="591"/>
      <c r="DA10" s="591"/>
      <c r="DB10" s="591"/>
      <c r="DC10" s="591"/>
      <c r="DD10" s="591"/>
      <c r="DE10" s="591"/>
      <c r="DF10" s="591"/>
      <c r="DG10" s="591"/>
      <c r="DH10" s="591"/>
      <c r="DI10" s="591"/>
      <c r="DJ10" s="591"/>
      <c r="DK10" s="592"/>
      <c r="DL10" s="599">
        <v>1029635</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t="s">
        <v>118</v>
      </c>
      <c r="S11" s="601"/>
      <c r="T11" s="601"/>
      <c r="U11" s="601"/>
      <c r="V11" s="601"/>
      <c r="W11" s="601"/>
      <c r="X11" s="601"/>
      <c r="Y11" s="592"/>
      <c r="Z11" s="595" t="s">
        <v>118</v>
      </c>
      <c r="AA11" s="603"/>
      <c r="AB11" s="603"/>
      <c r="AC11" s="604"/>
      <c r="AD11" s="599" t="s">
        <v>118</v>
      </c>
      <c r="AE11" s="601"/>
      <c r="AF11" s="601"/>
      <c r="AG11" s="601"/>
      <c r="AH11" s="601"/>
      <c r="AI11" s="601"/>
      <c r="AJ11" s="601"/>
      <c r="AK11" s="592"/>
      <c r="AL11" s="595" t="s">
        <v>118</v>
      </c>
      <c r="AM11" s="603"/>
      <c r="AN11" s="603"/>
      <c r="AO11" s="597"/>
      <c r="AP11" s="587" t="s">
        <v>215</v>
      </c>
      <c r="AQ11" s="588"/>
      <c r="AR11" s="588"/>
      <c r="AS11" s="588"/>
      <c r="AT11" s="588"/>
      <c r="AU11" s="588"/>
      <c r="AV11" s="588"/>
      <c r="AW11" s="588"/>
      <c r="AX11" s="588"/>
      <c r="AY11" s="588"/>
      <c r="AZ11" s="588"/>
      <c r="BA11" s="588"/>
      <c r="BB11" s="588"/>
      <c r="BC11" s="589"/>
      <c r="BD11" s="590">
        <v>3461109</v>
      </c>
      <c r="BE11" s="591"/>
      <c r="BF11" s="591"/>
      <c r="BG11" s="591"/>
      <c r="BH11" s="591"/>
      <c r="BI11" s="591"/>
      <c r="BJ11" s="591"/>
      <c r="BK11" s="592"/>
      <c r="BL11" s="593">
        <v>1.1000000000000001</v>
      </c>
      <c r="BM11" s="593"/>
      <c r="BN11" s="593"/>
      <c r="BO11" s="593"/>
      <c r="BP11" s="594">
        <v>1240215</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42021129</v>
      </c>
      <c r="CN11" s="601"/>
      <c r="CO11" s="601"/>
      <c r="CP11" s="601"/>
      <c r="CQ11" s="601"/>
      <c r="CR11" s="601"/>
      <c r="CS11" s="601"/>
      <c r="CT11" s="592"/>
      <c r="CU11" s="595">
        <v>4.5999999999999996</v>
      </c>
      <c r="CV11" s="596"/>
      <c r="CW11" s="596"/>
      <c r="CX11" s="604"/>
      <c r="CY11" s="599">
        <v>24530580</v>
      </c>
      <c r="CZ11" s="591"/>
      <c r="DA11" s="591"/>
      <c r="DB11" s="591"/>
      <c r="DC11" s="591"/>
      <c r="DD11" s="591"/>
      <c r="DE11" s="591"/>
      <c r="DF11" s="591"/>
      <c r="DG11" s="591"/>
      <c r="DH11" s="591"/>
      <c r="DI11" s="591"/>
      <c r="DJ11" s="591"/>
      <c r="DK11" s="592"/>
      <c r="DL11" s="599">
        <v>15871765</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97296</v>
      </c>
      <c r="S12" s="601"/>
      <c r="T12" s="601"/>
      <c r="U12" s="601"/>
      <c r="V12" s="601"/>
      <c r="W12" s="601"/>
      <c r="X12" s="601"/>
      <c r="Y12" s="592"/>
      <c r="Z12" s="595">
        <v>0</v>
      </c>
      <c r="AA12" s="603"/>
      <c r="AB12" s="603"/>
      <c r="AC12" s="604"/>
      <c r="AD12" s="599">
        <v>97296</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113240</v>
      </c>
      <c r="BE12" s="591"/>
      <c r="BF12" s="591"/>
      <c r="BG12" s="591"/>
      <c r="BH12" s="591"/>
      <c r="BI12" s="591"/>
      <c r="BJ12" s="591"/>
      <c r="BK12" s="592"/>
      <c r="BL12" s="593">
        <v>0</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152590596</v>
      </c>
      <c r="CN12" s="601"/>
      <c r="CO12" s="601"/>
      <c r="CP12" s="601"/>
      <c r="CQ12" s="601"/>
      <c r="CR12" s="601"/>
      <c r="CS12" s="601"/>
      <c r="CT12" s="592"/>
      <c r="CU12" s="595">
        <v>16.7</v>
      </c>
      <c r="CV12" s="596"/>
      <c r="CW12" s="596"/>
      <c r="CX12" s="604"/>
      <c r="CY12" s="599">
        <v>3666726</v>
      </c>
      <c r="CZ12" s="591"/>
      <c r="DA12" s="591"/>
      <c r="DB12" s="591"/>
      <c r="DC12" s="591"/>
      <c r="DD12" s="591"/>
      <c r="DE12" s="591"/>
      <c r="DF12" s="591"/>
      <c r="DG12" s="591"/>
      <c r="DH12" s="591"/>
      <c r="DI12" s="591"/>
      <c r="DJ12" s="591"/>
      <c r="DK12" s="592"/>
      <c r="DL12" s="599">
        <v>10338643</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36453482</v>
      </c>
      <c r="S13" s="601"/>
      <c r="T13" s="601"/>
      <c r="U13" s="601"/>
      <c r="V13" s="601"/>
      <c r="W13" s="601"/>
      <c r="X13" s="601"/>
      <c r="Y13" s="592"/>
      <c r="Z13" s="595">
        <v>3.9</v>
      </c>
      <c r="AA13" s="603"/>
      <c r="AB13" s="603"/>
      <c r="AC13" s="604"/>
      <c r="AD13" s="599">
        <v>36453482</v>
      </c>
      <c r="AE13" s="601"/>
      <c r="AF13" s="601"/>
      <c r="AG13" s="601"/>
      <c r="AH13" s="601"/>
      <c r="AI13" s="601"/>
      <c r="AJ13" s="601"/>
      <c r="AK13" s="592"/>
      <c r="AL13" s="595">
        <v>8.1999999999999993</v>
      </c>
      <c r="AM13" s="603"/>
      <c r="AN13" s="603"/>
      <c r="AO13" s="597"/>
      <c r="AP13" s="587" t="s">
        <v>221</v>
      </c>
      <c r="AQ13" s="588"/>
      <c r="AR13" s="588"/>
      <c r="AS13" s="588"/>
      <c r="AT13" s="588"/>
      <c r="AU13" s="588"/>
      <c r="AV13" s="588"/>
      <c r="AW13" s="588"/>
      <c r="AX13" s="588"/>
      <c r="AY13" s="588"/>
      <c r="AZ13" s="588"/>
      <c r="BA13" s="588"/>
      <c r="BB13" s="588"/>
      <c r="BC13" s="589"/>
      <c r="BD13" s="590">
        <v>2610292</v>
      </c>
      <c r="BE13" s="591"/>
      <c r="BF13" s="591"/>
      <c r="BG13" s="591"/>
      <c r="BH13" s="591"/>
      <c r="BI13" s="591"/>
      <c r="BJ13" s="591"/>
      <c r="BK13" s="592"/>
      <c r="BL13" s="593">
        <v>0.8</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106024768</v>
      </c>
      <c r="CN13" s="601"/>
      <c r="CO13" s="601"/>
      <c r="CP13" s="601"/>
      <c r="CQ13" s="601"/>
      <c r="CR13" s="601"/>
      <c r="CS13" s="601"/>
      <c r="CT13" s="592"/>
      <c r="CU13" s="595">
        <v>11.6</v>
      </c>
      <c r="CV13" s="596"/>
      <c r="CW13" s="596"/>
      <c r="CX13" s="604"/>
      <c r="CY13" s="599">
        <v>91430460</v>
      </c>
      <c r="CZ13" s="591"/>
      <c r="DA13" s="591"/>
      <c r="DB13" s="591"/>
      <c r="DC13" s="591"/>
      <c r="DD13" s="591"/>
      <c r="DE13" s="591"/>
      <c r="DF13" s="591"/>
      <c r="DG13" s="591"/>
      <c r="DH13" s="591"/>
      <c r="DI13" s="591"/>
      <c r="DJ13" s="591"/>
      <c r="DK13" s="592"/>
      <c r="DL13" s="599">
        <v>16609508</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3025533</v>
      </c>
      <c r="BE14" s="591"/>
      <c r="BF14" s="591"/>
      <c r="BG14" s="591"/>
      <c r="BH14" s="591"/>
      <c r="BI14" s="591"/>
      <c r="BJ14" s="591"/>
      <c r="BK14" s="592"/>
      <c r="BL14" s="593">
        <v>0.9</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43198716</v>
      </c>
      <c r="CN14" s="601"/>
      <c r="CO14" s="601"/>
      <c r="CP14" s="601"/>
      <c r="CQ14" s="601"/>
      <c r="CR14" s="601"/>
      <c r="CS14" s="601"/>
      <c r="CT14" s="592"/>
      <c r="CU14" s="595">
        <v>4.7</v>
      </c>
      <c r="CV14" s="596"/>
      <c r="CW14" s="596"/>
      <c r="CX14" s="604"/>
      <c r="CY14" s="599">
        <v>3099985</v>
      </c>
      <c r="CZ14" s="591"/>
      <c r="DA14" s="591"/>
      <c r="DB14" s="591"/>
      <c r="DC14" s="591"/>
      <c r="DD14" s="591"/>
      <c r="DE14" s="591"/>
      <c r="DF14" s="591"/>
      <c r="DG14" s="591"/>
      <c r="DH14" s="591"/>
      <c r="DI14" s="591"/>
      <c r="DJ14" s="591"/>
      <c r="DK14" s="592"/>
      <c r="DL14" s="599">
        <v>38563957</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1358387</v>
      </c>
      <c r="S15" s="601"/>
      <c r="T15" s="601"/>
      <c r="U15" s="601"/>
      <c r="V15" s="601"/>
      <c r="W15" s="601"/>
      <c r="X15" s="601"/>
      <c r="Y15" s="592"/>
      <c r="Z15" s="595">
        <v>0.1</v>
      </c>
      <c r="AA15" s="603"/>
      <c r="AB15" s="603"/>
      <c r="AC15" s="604"/>
      <c r="AD15" s="599">
        <v>1358387</v>
      </c>
      <c r="AE15" s="601"/>
      <c r="AF15" s="601"/>
      <c r="AG15" s="601"/>
      <c r="AH15" s="601"/>
      <c r="AI15" s="601"/>
      <c r="AJ15" s="601"/>
      <c r="AK15" s="592"/>
      <c r="AL15" s="595">
        <v>0.3</v>
      </c>
      <c r="AM15" s="603"/>
      <c r="AN15" s="603"/>
      <c r="AO15" s="597"/>
      <c r="AP15" s="587" t="s">
        <v>227</v>
      </c>
      <c r="AQ15" s="588"/>
      <c r="AR15" s="588"/>
      <c r="AS15" s="588"/>
      <c r="AT15" s="588"/>
      <c r="AU15" s="588"/>
      <c r="AV15" s="588"/>
      <c r="AW15" s="588"/>
      <c r="AX15" s="588"/>
      <c r="AY15" s="588"/>
      <c r="AZ15" s="588"/>
      <c r="BA15" s="588"/>
      <c r="BB15" s="588"/>
      <c r="BC15" s="589"/>
      <c r="BD15" s="590">
        <v>65802794</v>
      </c>
      <c r="BE15" s="591"/>
      <c r="BF15" s="591"/>
      <c r="BG15" s="591"/>
      <c r="BH15" s="591"/>
      <c r="BI15" s="591"/>
      <c r="BJ15" s="591"/>
      <c r="BK15" s="592"/>
      <c r="BL15" s="593">
        <v>20.6</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1358387</v>
      </c>
      <c r="S16" s="601"/>
      <c r="T16" s="601"/>
      <c r="U16" s="601"/>
      <c r="V16" s="601"/>
      <c r="W16" s="601"/>
      <c r="X16" s="601"/>
      <c r="Y16" s="592"/>
      <c r="Z16" s="595">
        <v>0.1</v>
      </c>
      <c r="AA16" s="603"/>
      <c r="AB16" s="603"/>
      <c r="AC16" s="604"/>
      <c r="AD16" s="599">
        <v>1358387</v>
      </c>
      <c r="AE16" s="601"/>
      <c r="AF16" s="601"/>
      <c r="AG16" s="601"/>
      <c r="AH16" s="601"/>
      <c r="AI16" s="601"/>
      <c r="AJ16" s="601"/>
      <c r="AK16" s="592"/>
      <c r="AL16" s="595">
        <v>0.3</v>
      </c>
      <c r="AM16" s="603"/>
      <c r="AN16" s="603"/>
      <c r="AO16" s="597"/>
      <c r="AP16" s="587" t="s">
        <v>230</v>
      </c>
      <c r="AQ16" s="588"/>
      <c r="AR16" s="588"/>
      <c r="AS16" s="588"/>
      <c r="AT16" s="588"/>
      <c r="AU16" s="588"/>
      <c r="AV16" s="588"/>
      <c r="AW16" s="588"/>
      <c r="AX16" s="588"/>
      <c r="AY16" s="588"/>
      <c r="AZ16" s="588"/>
      <c r="BA16" s="588"/>
      <c r="BB16" s="588"/>
      <c r="BC16" s="589"/>
      <c r="BD16" s="590">
        <v>2442912</v>
      </c>
      <c r="BE16" s="591"/>
      <c r="BF16" s="591"/>
      <c r="BG16" s="591"/>
      <c r="BH16" s="591"/>
      <c r="BI16" s="591"/>
      <c r="BJ16" s="591"/>
      <c r="BK16" s="592"/>
      <c r="BL16" s="593">
        <v>0.8</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174652253</v>
      </c>
      <c r="CN16" s="601"/>
      <c r="CO16" s="601"/>
      <c r="CP16" s="601"/>
      <c r="CQ16" s="601"/>
      <c r="CR16" s="601"/>
      <c r="CS16" s="601"/>
      <c r="CT16" s="592"/>
      <c r="CU16" s="595">
        <v>19.100000000000001</v>
      </c>
      <c r="CV16" s="596"/>
      <c r="CW16" s="596"/>
      <c r="CX16" s="604"/>
      <c r="CY16" s="599">
        <v>7066405</v>
      </c>
      <c r="CZ16" s="591"/>
      <c r="DA16" s="591"/>
      <c r="DB16" s="591"/>
      <c r="DC16" s="591"/>
      <c r="DD16" s="591"/>
      <c r="DE16" s="591"/>
      <c r="DF16" s="591"/>
      <c r="DG16" s="591"/>
      <c r="DH16" s="591"/>
      <c r="DI16" s="591"/>
      <c r="DJ16" s="591"/>
      <c r="DK16" s="592"/>
      <c r="DL16" s="599">
        <v>128193292</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63359882</v>
      </c>
      <c r="BE17" s="591"/>
      <c r="BF17" s="591"/>
      <c r="BG17" s="591"/>
      <c r="BH17" s="591"/>
      <c r="BI17" s="591"/>
      <c r="BJ17" s="591"/>
      <c r="BK17" s="592"/>
      <c r="BL17" s="593">
        <v>19.899999999999999</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1187355</v>
      </c>
      <c r="CN17" s="601"/>
      <c r="CO17" s="601"/>
      <c r="CP17" s="601"/>
      <c r="CQ17" s="601"/>
      <c r="CR17" s="601"/>
      <c r="CS17" s="601"/>
      <c r="CT17" s="592"/>
      <c r="CU17" s="595">
        <v>0.1</v>
      </c>
      <c r="CV17" s="596"/>
      <c r="CW17" s="596"/>
      <c r="CX17" s="604"/>
      <c r="CY17" s="599" t="s">
        <v>118</v>
      </c>
      <c r="CZ17" s="591"/>
      <c r="DA17" s="591"/>
      <c r="DB17" s="591"/>
      <c r="DC17" s="591"/>
      <c r="DD17" s="591"/>
      <c r="DE17" s="591"/>
      <c r="DF17" s="591"/>
      <c r="DG17" s="591"/>
      <c r="DH17" s="591"/>
      <c r="DI17" s="591"/>
      <c r="DJ17" s="591"/>
      <c r="DK17" s="592"/>
      <c r="DL17" s="599">
        <v>100117</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149118217</v>
      </c>
      <c r="S18" s="601"/>
      <c r="T18" s="601"/>
      <c r="U18" s="601"/>
      <c r="V18" s="601"/>
      <c r="W18" s="601"/>
      <c r="X18" s="601"/>
      <c r="Y18" s="592"/>
      <c r="Z18" s="595">
        <v>16</v>
      </c>
      <c r="AA18" s="603"/>
      <c r="AB18" s="603"/>
      <c r="AC18" s="604"/>
      <c r="AD18" s="599">
        <v>146926965</v>
      </c>
      <c r="AE18" s="601"/>
      <c r="AF18" s="601"/>
      <c r="AG18" s="601"/>
      <c r="AH18" s="601"/>
      <c r="AI18" s="601"/>
      <c r="AJ18" s="601"/>
      <c r="AK18" s="592"/>
      <c r="AL18" s="595">
        <v>32.9</v>
      </c>
      <c r="AM18" s="603"/>
      <c r="AN18" s="603"/>
      <c r="AO18" s="597"/>
      <c r="AP18" s="587" t="s">
        <v>236</v>
      </c>
      <c r="AQ18" s="588"/>
      <c r="AR18" s="588"/>
      <c r="AS18" s="588"/>
      <c r="AT18" s="588"/>
      <c r="AU18" s="588"/>
      <c r="AV18" s="588"/>
      <c r="AW18" s="588"/>
      <c r="AX18" s="588"/>
      <c r="AY18" s="588"/>
      <c r="AZ18" s="588"/>
      <c r="BA18" s="588"/>
      <c r="BB18" s="588"/>
      <c r="BC18" s="589"/>
      <c r="BD18" s="590">
        <v>99967277</v>
      </c>
      <c r="BE18" s="591"/>
      <c r="BF18" s="591"/>
      <c r="BG18" s="591"/>
      <c r="BH18" s="591"/>
      <c r="BI18" s="591"/>
      <c r="BJ18" s="591"/>
      <c r="BK18" s="592"/>
      <c r="BL18" s="593">
        <v>31.3</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95055739</v>
      </c>
      <c r="CN18" s="601"/>
      <c r="CO18" s="601"/>
      <c r="CP18" s="601"/>
      <c r="CQ18" s="601"/>
      <c r="CR18" s="601"/>
      <c r="CS18" s="601"/>
      <c r="CT18" s="592"/>
      <c r="CU18" s="595">
        <v>10.4</v>
      </c>
      <c r="CV18" s="596"/>
      <c r="CW18" s="596"/>
      <c r="CX18" s="604"/>
      <c r="CY18" s="599" t="s">
        <v>118</v>
      </c>
      <c r="CZ18" s="591"/>
      <c r="DA18" s="591"/>
      <c r="DB18" s="591"/>
      <c r="DC18" s="591"/>
      <c r="DD18" s="591"/>
      <c r="DE18" s="591"/>
      <c r="DF18" s="591"/>
      <c r="DG18" s="591"/>
      <c r="DH18" s="591"/>
      <c r="DI18" s="591"/>
      <c r="DJ18" s="591"/>
      <c r="DK18" s="592"/>
      <c r="DL18" s="599">
        <v>94107520</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146926965</v>
      </c>
      <c r="S19" s="601"/>
      <c r="T19" s="601"/>
      <c r="U19" s="601"/>
      <c r="V19" s="601"/>
      <c r="W19" s="601"/>
      <c r="X19" s="601"/>
      <c r="Y19" s="592"/>
      <c r="Z19" s="595">
        <v>15.8</v>
      </c>
      <c r="AA19" s="603"/>
      <c r="AB19" s="603"/>
      <c r="AC19" s="604"/>
      <c r="AD19" s="599">
        <v>146926965</v>
      </c>
      <c r="AE19" s="601"/>
      <c r="AF19" s="601"/>
      <c r="AG19" s="601"/>
      <c r="AH19" s="601"/>
      <c r="AI19" s="601"/>
      <c r="AJ19" s="601"/>
      <c r="AK19" s="592"/>
      <c r="AL19" s="595">
        <v>32.9</v>
      </c>
      <c r="AM19" s="603"/>
      <c r="AN19" s="603"/>
      <c r="AO19" s="597"/>
      <c r="AP19" s="587" t="s">
        <v>239</v>
      </c>
      <c r="AQ19" s="588"/>
      <c r="AR19" s="588"/>
      <c r="AS19" s="588"/>
      <c r="AT19" s="588"/>
      <c r="AU19" s="588"/>
      <c r="AV19" s="588"/>
      <c r="AW19" s="588"/>
      <c r="AX19" s="588"/>
      <c r="AY19" s="588"/>
      <c r="AZ19" s="588"/>
      <c r="BA19" s="588"/>
      <c r="BB19" s="588"/>
      <c r="BC19" s="589"/>
      <c r="BD19" s="590">
        <v>5313792</v>
      </c>
      <c r="BE19" s="591"/>
      <c r="BF19" s="591"/>
      <c r="BG19" s="591"/>
      <c r="BH19" s="591"/>
      <c r="BI19" s="591"/>
      <c r="BJ19" s="591"/>
      <c r="BK19" s="592"/>
      <c r="BL19" s="595">
        <v>1.7</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2131555</v>
      </c>
      <c r="S20" s="601"/>
      <c r="T20" s="601"/>
      <c r="U20" s="601"/>
      <c r="V20" s="601"/>
      <c r="W20" s="601"/>
      <c r="X20" s="601"/>
      <c r="Y20" s="592"/>
      <c r="Z20" s="595">
        <v>0.2</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2456558</v>
      </c>
      <c r="BE20" s="591"/>
      <c r="BF20" s="591"/>
      <c r="BG20" s="591"/>
      <c r="BH20" s="591"/>
      <c r="BI20" s="591"/>
      <c r="BJ20" s="591"/>
      <c r="BK20" s="592"/>
      <c r="BL20" s="595">
        <v>0.8</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59697</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2214963</v>
      </c>
      <c r="BE21" s="591"/>
      <c r="BF21" s="591"/>
      <c r="BG21" s="591"/>
      <c r="BH21" s="591"/>
      <c r="BI21" s="591"/>
      <c r="BJ21" s="591"/>
      <c r="BK21" s="592"/>
      <c r="BL21" s="595">
        <v>0.7</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66759</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66759</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509081259</v>
      </c>
      <c r="S22" s="601"/>
      <c r="T22" s="601"/>
      <c r="U22" s="601"/>
      <c r="V22" s="601"/>
      <c r="W22" s="601"/>
      <c r="X22" s="601"/>
      <c r="Y22" s="592"/>
      <c r="Z22" s="595">
        <v>54.6</v>
      </c>
      <c r="AA22" s="603"/>
      <c r="AB22" s="603"/>
      <c r="AC22" s="604"/>
      <c r="AD22" s="599">
        <v>444281958</v>
      </c>
      <c r="AE22" s="601"/>
      <c r="AF22" s="601"/>
      <c r="AG22" s="601"/>
      <c r="AH22" s="601"/>
      <c r="AI22" s="601"/>
      <c r="AJ22" s="601"/>
      <c r="AK22" s="592"/>
      <c r="AL22" s="595">
        <v>99.5</v>
      </c>
      <c r="AM22" s="603"/>
      <c r="AN22" s="603"/>
      <c r="AO22" s="597"/>
      <c r="AP22" s="587" t="s">
        <v>248</v>
      </c>
      <c r="AQ22" s="588"/>
      <c r="AR22" s="588"/>
      <c r="AS22" s="588"/>
      <c r="AT22" s="588"/>
      <c r="AU22" s="588"/>
      <c r="AV22" s="588"/>
      <c r="AW22" s="588"/>
      <c r="AX22" s="588"/>
      <c r="AY22" s="588"/>
      <c r="AZ22" s="588"/>
      <c r="BA22" s="588"/>
      <c r="BB22" s="588"/>
      <c r="BC22" s="589"/>
      <c r="BD22" s="590">
        <v>20741342</v>
      </c>
      <c r="BE22" s="591"/>
      <c r="BF22" s="591"/>
      <c r="BG22" s="591"/>
      <c r="BH22" s="591"/>
      <c r="BI22" s="591"/>
      <c r="BJ22" s="591"/>
      <c r="BK22" s="592"/>
      <c r="BL22" s="595">
        <v>6.5</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1549157</v>
      </c>
      <c r="CN22" s="601"/>
      <c r="CO22" s="601"/>
      <c r="CP22" s="601"/>
      <c r="CQ22" s="601"/>
      <c r="CR22" s="601"/>
      <c r="CS22" s="601"/>
      <c r="CT22" s="592"/>
      <c r="CU22" s="595">
        <v>0.2</v>
      </c>
      <c r="CV22" s="596"/>
      <c r="CW22" s="596"/>
      <c r="CX22" s="604"/>
      <c r="CY22" s="599" t="s">
        <v>118</v>
      </c>
      <c r="CZ22" s="591"/>
      <c r="DA22" s="591"/>
      <c r="DB22" s="591"/>
      <c r="DC22" s="591"/>
      <c r="DD22" s="591"/>
      <c r="DE22" s="591"/>
      <c r="DF22" s="591"/>
      <c r="DG22" s="591"/>
      <c r="DH22" s="591"/>
      <c r="DI22" s="591"/>
      <c r="DJ22" s="591"/>
      <c r="DK22" s="592"/>
      <c r="DL22" s="599">
        <v>1549157</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414340</v>
      </c>
      <c r="S23" s="601"/>
      <c r="T23" s="601"/>
      <c r="U23" s="601"/>
      <c r="V23" s="601"/>
      <c r="W23" s="601"/>
      <c r="X23" s="601"/>
      <c r="Y23" s="592"/>
      <c r="Z23" s="595">
        <v>0</v>
      </c>
      <c r="AA23" s="603"/>
      <c r="AB23" s="603"/>
      <c r="AC23" s="604"/>
      <c r="AD23" s="599">
        <v>414340</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36610511</v>
      </c>
      <c r="BE23" s="591"/>
      <c r="BF23" s="591"/>
      <c r="BG23" s="591"/>
      <c r="BH23" s="591"/>
      <c r="BI23" s="591"/>
      <c r="BJ23" s="591"/>
      <c r="BK23" s="592"/>
      <c r="BL23" s="595">
        <v>11.5</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1792397</v>
      </c>
      <c r="CN23" s="601"/>
      <c r="CO23" s="601"/>
      <c r="CP23" s="601"/>
      <c r="CQ23" s="601"/>
      <c r="CR23" s="601"/>
      <c r="CS23" s="601"/>
      <c r="CT23" s="592"/>
      <c r="CU23" s="595">
        <v>0.2</v>
      </c>
      <c r="CV23" s="596"/>
      <c r="CW23" s="596"/>
      <c r="CX23" s="604"/>
      <c r="CY23" s="599" t="s">
        <v>118</v>
      </c>
      <c r="CZ23" s="591"/>
      <c r="DA23" s="591"/>
      <c r="DB23" s="591"/>
      <c r="DC23" s="591"/>
      <c r="DD23" s="591"/>
      <c r="DE23" s="591"/>
      <c r="DF23" s="591"/>
      <c r="DG23" s="591"/>
      <c r="DH23" s="591"/>
      <c r="DI23" s="591"/>
      <c r="DJ23" s="591"/>
      <c r="DK23" s="592"/>
      <c r="DL23" s="599">
        <v>1792397</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3557520</v>
      </c>
      <c r="S24" s="601"/>
      <c r="T24" s="601"/>
      <c r="U24" s="601"/>
      <c r="V24" s="601"/>
      <c r="W24" s="601"/>
      <c r="X24" s="601"/>
      <c r="Y24" s="592"/>
      <c r="Z24" s="595">
        <v>0.4</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7730</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6653552</v>
      </c>
      <c r="S25" s="601"/>
      <c r="T25" s="601"/>
      <c r="U25" s="601"/>
      <c r="V25" s="601"/>
      <c r="W25" s="601"/>
      <c r="X25" s="601"/>
      <c r="Y25" s="592"/>
      <c r="Z25" s="595">
        <v>0.7</v>
      </c>
      <c r="AA25" s="603"/>
      <c r="AB25" s="603"/>
      <c r="AC25" s="604"/>
      <c r="AD25" s="599">
        <v>1018685</v>
      </c>
      <c r="AE25" s="601"/>
      <c r="AF25" s="601"/>
      <c r="AG25" s="601"/>
      <c r="AH25" s="601"/>
      <c r="AI25" s="601"/>
      <c r="AJ25" s="601"/>
      <c r="AK25" s="592"/>
      <c r="AL25" s="595">
        <v>0.2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49857060</v>
      </c>
      <c r="CN25" s="601"/>
      <c r="CO25" s="601"/>
      <c r="CP25" s="601"/>
      <c r="CQ25" s="601"/>
      <c r="CR25" s="601"/>
      <c r="CS25" s="601"/>
      <c r="CT25" s="592"/>
      <c r="CU25" s="595">
        <v>5.5</v>
      </c>
      <c r="CV25" s="596"/>
      <c r="CW25" s="596"/>
      <c r="CX25" s="604"/>
      <c r="CY25" s="599" t="s">
        <v>118</v>
      </c>
      <c r="CZ25" s="591"/>
      <c r="DA25" s="591"/>
      <c r="DB25" s="591"/>
      <c r="DC25" s="591"/>
      <c r="DD25" s="591"/>
      <c r="DE25" s="591"/>
      <c r="DF25" s="591"/>
      <c r="DG25" s="591"/>
      <c r="DH25" s="591"/>
      <c r="DI25" s="591"/>
      <c r="DJ25" s="591"/>
      <c r="DK25" s="592"/>
      <c r="DL25" s="599">
        <v>49857060</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2801231</v>
      </c>
      <c r="S26" s="601"/>
      <c r="T26" s="601"/>
      <c r="U26" s="601"/>
      <c r="V26" s="601"/>
      <c r="W26" s="601"/>
      <c r="X26" s="601"/>
      <c r="Y26" s="592"/>
      <c r="Z26" s="595">
        <v>0.3</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1552373</v>
      </c>
      <c r="CN26" s="601"/>
      <c r="CO26" s="601"/>
      <c r="CP26" s="601"/>
      <c r="CQ26" s="601"/>
      <c r="CR26" s="601"/>
      <c r="CS26" s="601"/>
      <c r="CT26" s="592"/>
      <c r="CU26" s="595">
        <v>0.2</v>
      </c>
      <c r="CV26" s="596"/>
      <c r="CW26" s="596"/>
      <c r="CX26" s="604"/>
      <c r="CY26" s="599" t="s">
        <v>118</v>
      </c>
      <c r="CZ26" s="591"/>
      <c r="DA26" s="591"/>
      <c r="DB26" s="591"/>
      <c r="DC26" s="591"/>
      <c r="DD26" s="591"/>
      <c r="DE26" s="591"/>
      <c r="DF26" s="591"/>
      <c r="DG26" s="591"/>
      <c r="DH26" s="591"/>
      <c r="DI26" s="591"/>
      <c r="DJ26" s="591"/>
      <c r="DK26" s="592"/>
      <c r="DL26" s="599">
        <v>1552373</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121599353</v>
      </c>
      <c r="S27" s="601"/>
      <c r="T27" s="601"/>
      <c r="U27" s="601"/>
      <c r="V27" s="601"/>
      <c r="W27" s="601"/>
      <c r="X27" s="601"/>
      <c r="Y27" s="592"/>
      <c r="Z27" s="595">
        <v>13.1</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21948</v>
      </c>
      <c r="BE27" s="591"/>
      <c r="BF27" s="591"/>
      <c r="BG27" s="591"/>
      <c r="BH27" s="591"/>
      <c r="BI27" s="591"/>
      <c r="BJ27" s="591"/>
      <c r="BK27" s="592"/>
      <c r="BL27" s="595">
        <v>0</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21948</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60157</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60157</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1388091</v>
      </c>
      <c r="S29" s="601"/>
      <c r="T29" s="601"/>
      <c r="U29" s="601"/>
      <c r="V29" s="601"/>
      <c r="W29" s="601"/>
      <c r="X29" s="601"/>
      <c r="Y29" s="592"/>
      <c r="Z29" s="595">
        <v>0.1</v>
      </c>
      <c r="AA29" s="603"/>
      <c r="AB29" s="603"/>
      <c r="AC29" s="604"/>
      <c r="AD29" s="599">
        <v>472125</v>
      </c>
      <c r="AE29" s="601"/>
      <c r="AF29" s="601"/>
      <c r="AG29" s="601"/>
      <c r="AH29" s="601"/>
      <c r="AI29" s="601"/>
      <c r="AJ29" s="601"/>
      <c r="AK29" s="592"/>
      <c r="AL29" s="595">
        <v>0.1</v>
      </c>
      <c r="AM29" s="603"/>
      <c r="AN29" s="603"/>
      <c r="AO29" s="597"/>
      <c r="AP29" s="587" t="s">
        <v>269</v>
      </c>
      <c r="AQ29" s="588"/>
      <c r="AR29" s="588"/>
      <c r="AS29" s="588"/>
      <c r="AT29" s="588"/>
      <c r="AU29" s="588"/>
      <c r="AV29" s="588"/>
      <c r="AW29" s="588"/>
      <c r="AX29" s="588"/>
      <c r="AY29" s="588"/>
      <c r="AZ29" s="588"/>
      <c r="BA29" s="588"/>
      <c r="BB29" s="588"/>
      <c r="BC29" s="589"/>
      <c r="BD29" s="590">
        <v>21948</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88578</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t="s">
        <v>118</v>
      </c>
      <c r="BE30" s="591"/>
      <c r="BF30" s="591"/>
      <c r="BG30" s="591"/>
      <c r="BH30" s="591"/>
      <c r="BI30" s="591"/>
      <c r="BJ30" s="591"/>
      <c r="BK30" s="592"/>
      <c r="BL30" s="595" t="s">
        <v>118</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939855</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939855</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18646225</v>
      </c>
      <c r="S31" s="601"/>
      <c r="T31" s="601"/>
      <c r="U31" s="601"/>
      <c r="V31" s="601"/>
      <c r="W31" s="601"/>
      <c r="X31" s="601"/>
      <c r="Y31" s="592"/>
      <c r="Z31" s="595">
        <v>2</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90461</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4664948</v>
      </c>
      <c r="CN31" s="601"/>
      <c r="CO31" s="601"/>
      <c r="CP31" s="601"/>
      <c r="CQ31" s="601"/>
      <c r="CR31" s="601"/>
      <c r="CS31" s="601"/>
      <c r="CT31" s="592"/>
      <c r="CU31" s="595">
        <v>0.5</v>
      </c>
      <c r="CV31" s="596"/>
      <c r="CW31" s="596"/>
      <c r="CX31" s="604"/>
      <c r="CY31" s="599" t="s">
        <v>118</v>
      </c>
      <c r="CZ31" s="591"/>
      <c r="DA31" s="591"/>
      <c r="DB31" s="591"/>
      <c r="DC31" s="591"/>
      <c r="DD31" s="591"/>
      <c r="DE31" s="591"/>
      <c r="DF31" s="591"/>
      <c r="DG31" s="591"/>
      <c r="DH31" s="591"/>
      <c r="DI31" s="591"/>
      <c r="DJ31" s="591"/>
      <c r="DK31" s="592"/>
      <c r="DL31" s="599">
        <v>4664948</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30411549</v>
      </c>
      <c r="S32" s="601"/>
      <c r="T32" s="601"/>
      <c r="U32" s="601"/>
      <c r="V32" s="601"/>
      <c r="W32" s="601"/>
      <c r="X32" s="601"/>
      <c r="Y32" s="592"/>
      <c r="Z32" s="595">
        <v>3.3</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318940283</v>
      </c>
      <c r="BE32" s="591"/>
      <c r="BF32" s="591"/>
      <c r="BG32" s="591"/>
      <c r="BH32" s="591"/>
      <c r="BI32" s="591"/>
      <c r="BJ32" s="591"/>
      <c r="BK32" s="592"/>
      <c r="BL32" s="595">
        <v>100</v>
      </c>
      <c r="BM32" s="596"/>
      <c r="BN32" s="596"/>
      <c r="BO32" s="604"/>
      <c r="BP32" s="599">
        <v>2125343</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161978114</v>
      </c>
      <c r="S33" s="601"/>
      <c r="T33" s="601"/>
      <c r="U33" s="601"/>
      <c r="V33" s="601"/>
      <c r="W33" s="601"/>
      <c r="X33" s="601"/>
      <c r="Y33" s="592"/>
      <c r="Z33" s="595">
        <v>17.399999999999999</v>
      </c>
      <c r="AA33" s="603"/>
      <c r="AB33" s="603"/>
      <c r="AC33" s="604"/>
      <c r="AD33" s="599">
        <v>313124</v>
      </c>
      <c r="AE33" s="601"/>
      <c r="AF33" s="601"/>
      <c r="AG33" s="601"/>
      <c r="AH33" s="601"/>
      <c r="AI33" s="601"/>
      <c r="AJ33" s="601"/>
      <c r="AK33" s="592"/>
      <c r="AL33" s="595">
        <v>0.1</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912533087</v>
      </c>
      <c r="CN33" s="614"/>
      <c r="CO33" s="614"/>
      <c r="CP33" s="614"/>
      <c r="CQ33" s="614"/>
      <c r="CR33" s="614"/>
      <c r="CS33" s="614"/>
      <c r="CT33" s="615"/>
      <c r="CU33" s="616">
        <v>100</v>
      </c>
      <c r="CV33" s="617"/>
      <c r="CW33" s="617"/>
      <c r="CX33" s="618"/>
      <c r="CY33" s="599">
        <v>141404444</v>
      </c>
      <c r="CZ33" s="591"/>
      <c r="DA33" s="591"/>
      <c r="DB33" s="591"/>
      <c r="DC33" s="591"/>
      <c r="DD33" s="591"/>
      <c r="DE33" s="591"/>
      <c r="DF33" s="591"/>
      <c r="DG33" s="591"/>
      <c r="DH33" s="591"/>
      <c r="DI33" s="591"/>
      <c r="DJ33" s="591"/>
      <c r="DK33" s="592"/>
      <c r="DL33" s="599">
        <v>557838961</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75108000</v>
      </c>
      <c r="S34" s="601"/>
      <c r="T34" s="601"/>
      <c r="U34" s="601"/>
      <c r="V34" s="601"/>
      <c r="W34" s="601"/>
      <c r="X34" s="601"/>
      <c r="Y34" s="592"/>
      <c r="Z34" s="595">
        <v>8.1</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10483000</v>
      </c>
      <c r="S36" s="601"/>
      <c r="T36" s="601"/>
      <c r="U36" s="601"/>
      <c r="V36" s="601"/>
      <c r="W36" s="601"/>
      <c r="X36" s="601"/>
      <c r="Y36" s="592"/>
      <c r="Z36" s="595">
        <v>1.1000000000000001</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321684083</v>
      </c>
      <c r="CN36" s="580"/>
      <c r="CO36" s="580"/>
      <c r="CP36" s="580"/>
      <c r="CQ36" s="580"/>
      <c r="CR36" s="580"/>
      <c r="CS36" s="580"/>
      <c r="CT36" s="581"/>
      <c r="CU36" s="584">
        <v>35.299999999999997</v>
      </c>
      <c r="CV36" s="585"/>
      <c r="CW36" s="585"/>
      <c r="CX36" s="629"/>
      <c r="CY36" s="628">
        <v>278538889</v>
      </c>
      <c r="CZ36" s="580"/>
      <c r="DA36" s="580"/>
      <c r="DB36" s="580"/>
      <c r="DC36" s="580"/>
      <c r="DD36" s="580"/>
      <c r="DE36" s="580"/>
      <c r="DF36" s="581"/>
      <c r="DG36" s="628">
        <v>274788686</v>
      </c>
      <c r="DH36" s="580"/>
      <c r="DI36" s="580"/>
      <c r="DJ36" s="580"/>
      <c r="DK36" s="580"/>
      <c r="DL36" s="580"/>
      <c r="DM36" s="580"/>
      <c r="DN36" s="580"/>
      <c r="DO36" s="580"/>
      <c r="DP36" s="580"/>
      <c r="DQ36" s="581"/>
      <c r="DR36" s="584">
        <v>60.1</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931727812</v>
      </c>
      <c r="S37" s="614"/>
      <c r="T37" s="614"/>
      <c r="U37" s="614"/>
      <c r="V37" s="614"/>
      <c r="W37" s="614"/>
      <c r="X37" s="614"/>
      <c r="Y37" s="615"/>
      <c r="Z37" s="616">
        <v>100</v>
      </c>
      <c r="AA37" s="617"/>
      <c r="AB37" s="617"/>
      <c r="AC37" s="618"/>
      <c r="AD37" s="622">
        <v>446500232</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207670871</v>
      </c>
      <c r="CN37" s="624"/>
      <c r="CO37" s="624"/>
      <c r="CP37" s="624"/>
      <c r="CQ37" s="624"/>
      <c r="CR37" s="624"/>
      <c r="CS37" s="624"/>
      <c r="CT37" s="625"/>
      <c r="CU37" s="595">
        <v>22.8</v>
      </c>
      <c r="CV37" s="626"/>
      <c r="CW37" s="626"/>
      <c r="CX37" s="627"/>
      <c r="CY37" s="599">
        <v>175852187</v>
      </c>
      <c r="CZ37" s="624"/>
      <c r="DA37" s="624"/>
      <c r="DB37" s="624"/>
      <c r="DC37" s="624"/>
      <c r="DD37" s="624"/>
      <c r="DE37" s="624"/>
      <c r="DF37" s="625"/>
      <c r="DG37" s="599">
        <v>172627501</v>
      </c>
      <c r="DH37" s="624"/>
      <c r="DI37" s="624"/>
      <c r="DJ37" s="624"/>
      <c r="DK37" s="624"/>
      <c r="DL37" s="624"/>
      <c r="DM37" s="624"/>
      <c r="DN37" s="624"/>
      <c r="DO37" s="624"/>
      <c r="DP37" s="624"/>
      <c r="DQ37" s="625"/>
      <c r="DR37" s="595">
        <v>37.799999999999997</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159019743</v>
      </c>
      <c r="CN38" s="591"/>
      <c r="CO38" s="591"/>
      <c r="CP38" s="591"/>
      <c r="CQ38" s="591"/>
      <c r="CR38" s="591"/>
      <c r="CS38" s="591"/>
      <c r="CT38" s="592"/>
      <c r="CU38" s="595">
        <v>17.399999999999999</v>
      </c>
      <c r="CV38" s="626"/>
      <c r="CW38" s="626"/>
      <c r="CX38" s="627"/>
      <c r="CY38" s="599">
        <v>128045981</v>
      </c>
      <c r="CZ38" s="624"/>
      <c r="DA38" s="624"/>
      <c r="DB38" s="624"/>
      <c r="DC38" s="624"/>
      <c r="DD38" s="624"/>
      <c r="DE38" s="624"/>
      <c r="DF38" s="625"/>
      <c r="DG38" s="599">
        <v>128038390</v>
      </c>
      <c r="DH38" s="624"/>
      <c r="DI38" s="624"/>
      <c r="DJ38" s="624"/>
      <c r="DK38" s="624"/>
      <c r="DL38" s="624"/>
      <c r="DM38" s="624"/>
      <c r="DN38" s="624"/>
      <c r="DO38" s="624"/>
      <c r="DP38" s="624"/>
      <c r="DQ38" s="625"/>
      <c r="DR38" s="595">
        <v>28</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19046216</v>
      </c>
      <c r="CN39" s="624"/>
      <c r="CO39" s="624"/>
      <c r="CP39" s="624"/>
      <c r="CQ39" s="624"/>
      <c r="CR39" s="624"/>
      <c r="CS39" s="624"/>
      <c r="CT39" s="625"/>
      <c r="CU39" s="595">
        <v>2.1</v>
      </c>
      <c r="CV39" s="626"/>
      <c r="CW39" s="626"/>
      <c r="CX39" s="627"/>
      <c r="CY39" s="599">
        <v>8667925</v>
      </c>
      <c r="CZ39" s="624"/>
      <c r="DA39" s="624"/>
      <c r="DB39" s="624"/>
      <c r="DC39" s="624"/>
      <c r="DD39" s="624"/>
      <c r="DE39" s="624"/>
      <c r="DF39" s="625"/>
      <c r="DG39" s="599">
        <v>8667649</v>
      </c>
      <c r="DH39" s="624"/>
      <c r="DI39" s="624"/>
      <c r="DJ39" s="624"/>
      <c r="DK39" s="624"/>
      <c r="DL39" s="624"/>
      <c r="DM39" s="624"/>
      <c r="DN39" s="624"/>
      <c r="DO39" s="624"/>
      <c r="DP39" s="624"/>
      <c r="DQ39" s="625"/>
      <c r="DR39" s="595">
        <v>1.9</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94966996</v>
      </c>
      <c r="CN40" s="591"/>
      <c r="CO40" s="591"/>
      <c r="CP40" s="591"/>
      <c r="CQ40" s="591"/>
      <c r="CR40" s="591"/>
      <c r="CS40" s="591"/>
      <c r="CT40" s="592"/>
      <c r="CU40" s="595">
        <v>10.4</v>
      </c>
      <c r="CV40" s="626"/>
      <c r="CW40" s="626"/>
      <c r="CX40" s="627"/>
      <c r="CY40" s="599">
        <v>94018777</v>
      </c>
      <c r="CZ40" s="624"/>
      <c r="DA40" s="624"/>
      <c r="DB40" s="624"/>
      <c r="DC40" s="624"/>
      <c r="DD40" s="624"/>
      <c r="DE40" s="624"/>
      <c r="DF40" s="625"/>
      <c r="DG40" s="599">
        <v>93493536</v>
      </c>
      <c r="DH40" s="624"/>
      <c r="DI40" s="624"/>
      <c r="DJ40" s="624"/>
      <c r="DK40" s="624"/>
      <c r="DL40" s="624"/>
      <c r="DM40" s="624"/>
      <c r="DN40" s="624"/>
      <c r="DO40" s="624"/>
      <c r="DP40" s="624"/>
      <c r="DQ40" s="625"/>
      <c r="DR40" s="595">
        <v>20.5</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99.5</v>
      </c>
      <c r="BE41" s="641"/>
      <c r="BF41" s="641"/>
      <c r="BG41" s="641"/>
      <c r="BH41" s="641"/>
      <c r="BI41" s="641">
        <v>99</v>
      </c>
      <c r="BJ41" s="641"/>
      <c r="BK41" s="641"/>
      <c r="BL41" s="641"/>
      <c r="BM41" s="642"/>
      <c r="BN41" s="640">
        <v>99.4</v>
      </c>
      <c r="BO41" s="641"/>
      <c r="BP41" s="641"/>
      <c r="BQ41" s="641"/>
      <c r="BR41" s="641"/>
      <c r="BS41" s="641">
        <v>98.9</v>
      </c>
      <c r="BT41" s="641"/>
      <c r="BU41" s="641"/>
      <c r="BV41" s="641"/>
      <c r="BW41" s="642"/>
      <c r="BY41" s="650" t="s">
        <v>301</v>
      </c>
      <c r="BZ41" s="651"/>
      <c r="CA41" s="587" t="s">
        <v>67</v>
      </c>
      <c r="CB41" s="588"/>
      <c r="CC41" s="588"/>
      <c r="CD41" s="588"/>
      <c r="CE41" s="588"/>
      <c r="CF41" s="588"/>
      <c r="CG41" s="588"/>
      <c r="CH41" s="588"/>
      <c r="CI41" s="588"/>
      <c r="CJ41" s="588"/>
      <c r="CK41" s="588"/>
      <c r="CL41" s="589"/>
      <c r="CM41" s="590">
        <v>94964575</v>
      </c>
      <c r="CN41" s="624"/>
      <c r="CO41" s="624"/>
      <c r="CP41" s="624"/>
      <c r="CQ41" s="624"/>
      <c r="CR41" s="624"/>
      <c r="CS41" s="624"/>
      <c r="CT41" s="625"/>
      <c r="CU41" s="595">
        <v>10.4</v>
      </c>
      <c r="CV41" s="626"/>
      <c r="CW41" s="626"/>
      <c r="CX41" s="627"/>
      <c r="CY41" s="599">
        <v>94016356</v>
      </c>
      <c r="CZ41" s="624"/>
      <c r="DA41" s="624"/>
      <c r="DB41" s="624"/>
      <c r="DC41" s="624"/>
      <c r="DD41" s="624"/>
      <c r="DE41" s="624"/>
      <c r="DF41" s="625"/>
      <c r="DG41" s="599">
        <v>93491115</v>
      </c>
      <c r="DH41" s="624"/>
      <c r="DI41" s="624"/>
      <c r="DJ41" s="624"/>
      <c r="DK41" s="624"/>
      <c r="DL41" s="624"/>
      <c r="DM41" s="624"/>
      <c r="DN41" s="624"/>
      <c r="DO41" s="624"/>
      <c r="DP41" s="624"/>
      <c r="DQ41" s="625"/>
      <c r="DR41" s="595">
        <v>20.5</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v>
      </c>
      <c r="BE42" s="644"/>
      <c r="BF42" s="644"/>
      <c r="BG42" s="644"/>
      <c r="BH42" s="644"/>
      <c r="BI42" s="645">
        <v>97.5</v>
      </c>
      <c r="BJ42" s="645"/>
      <c r="BK42" s="645"/>
      <c r="BL42" s="645"/>
      <c r="BM42" s="646"/>
      <c r="BN42" s="643">
        <v>99</v>
      </c>
      <c r="BO42" s="644"/>
      <c r="BP42" s="644"/>
      <c r="BQ42" s="644"/>
      <c r="BR42" s="644"/>
      <c r="BS42" s="645">
        <v>97.3</v>
      </c>
      <c r="BT42" s="645"/>
      <c r="BU42" s="645"/>
      <c r="BV42" s="645"/>
      <c r="BW42" s="646"/>
      <c r="BY42" s="652"/>
      <c r="BZ42" s="653"/>
      <c r="CA42" s="587" t="s">
        <v>304</v>
      </c>
      <c r="CB42" s="588"/>
      <c r="CC42" s="588"/>
      <c r="CD42" s="588"/>
      <c r="CE42" s="588"/>
      <c r="CF42" s="588"/>
      <c r="CG42" s="588"/>
      <c r="CH42" s="588"/>
      <c r="CI42" s="588"/>
      <c r="CJ42" s="588"/>
      <c r="CK42" s="588"/>
      <c r="CL42" s="589"/>
      <c r="CM42" s="590">
        <v>91584182</v>
      </c>
      <c r="CN42" s="591"/>
      <c r="CO42" s="591"/>
      <c r="CP42" s="591"/>
      <c r="CQ42" s="591"/>
      <c r="CR42" s="591"/>
      <c r="CS42" s="591"/>
      <c r="CT42" s="592"/>
      <c r="CU42" s="595">
        <v>10</v>
      </c>
      <c r="CV42" s="626"/>
      <c r="CW42" s="626"/>
      <c r="CX42" s="627"/>
      <c r="CY42" s="599">
        <v>90635963</v>
      </c>
      <c r="CZ42" s="624"/>
      <c r="DA42" s="624"/>
      <c r="DB42" s="624"/>
      <c r="DC42" s="624"/>
      <c r="DD42" s="624"/>
      <c r="DE42" s="624"/>
      <c r="DF42" s="625"/>
      <c r="DG42" s="599">
        <v>90110722</v>
      </c>
      <c r="DH42" s="624"/>
      <c r="DI42" s="624"/>
      <c r="DJ42" s="624"/>
      <c r="DK42" s="624"/>
      <c r="DL42" s="624"/>
      <c r="DM42" s="624"/>
      <c r="DN42" s="624"/>
      <c r="DO42" s="624"/>
      <c r="DP42" s="624"/>
      <c r="DQ42" s="625"/>
      <c r="DR42" s="595">
        <v>19.7</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99.9</v>
      </c>
      <c r="BE43" s="648"/>
      <c r="BF43" s="648"/>
      <c r="BG43" s="648"/>
      <c r="BH43" s="648"/>
      <c r="BI43" s="648">
        <v>99.4</v>
      </c>
      <c r="BJ43" s="648"/>
      <c r="BK43" s="648"/>
      <c r="BL43" s="648"/>
      <c r="BM43" s="649"/>
      <c r="BN43" s="647">
        <v>99.5</v>
      </c>
      <c r="BO43" s="648"/>
      <c r="BP43" s="648"/>
      <c r="BQ43" s="648"/>
      <c r="BR43" s="648"/>
      <c r="BS43" s="648">
        <v>99.4</v>
      </c>
      <c r="BT43" s="648"/>
      <c r="BU43" s="648"/>
      <c r="BV43" s="648"/>
      <c r="BW43" s="649"/>
      <c r="BY43" s="652"/>
      <c r="BZ43" s="653"/>
      <c r="CA43" s="587" t="s">
        <v>306</v>
      </c>
      <c r="CB43" s="588"/>
      <c r="CC43" s="588"/>
      <c r="CD43" s="588"/>
      <c r="CE43" s="588"/>
      <c r="CF43" s="588"/>
      <c r="CG43" s="588"/>
      <c r="CH43" s="588"/>
      <c r="CI43" s="588"/>
      <c r="CJ43" s="588"/>
      <c r="CK43" s="588"/>
      <c r="CL43" s="589"/>
      <c r="CM43" s="590">
        <v>3380393</v>
      </c>
      <c r="CN43" s="624"/>
      <c r="CO43" s="624"/>
      <c r="CP43" s="624"/>
      <c r="CQ43" s="624"/>
      <c r="CR43" s="624"/>
      <c r="CS43" s="624"/>
      <c r="CT43" s="625"/>
      <c r="CU43" s="595">
        <v>0.4</v>
      </c>
      <c r="CV43" s="626"/>
      <c r="CW43" s="626"/>
      <c r="CX43" s="627"/>
      <c r="CY43" s="599">
        <v>3380393</v>
      </c>
      <c r="CZ43" s="624"/>
      <c r="DA43" s="624"/>
      <c r="DB43" s="624"/>
      <c r="DC43" s="624"/>
      <c r="DD43" s="624"/>
      <c r="DE43" s="624"/>
      <c r="DF43" s="625"/>
      <c r="DG43" s="599">
        <v>3380393</v>
      </c>
      <c r="DH43" s="624"/>
      <c r="DI43" s="624"/>
      <c r="DJ43" s="624"/>
      <c r="DK43" s="624"/>
      <c r="DL43" s="624"/>
      <c r="DM43" s="624"/>
      <c r="DN43" s="624"/>
      <c r="DO43" s="624"/>
      <c r="DP43" s="624"/>
      <c r="DQ43" s="625"/>
      <c r="DR43" s="595">
        <v>0.7</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4175567</v>
      </c>
      <c r="BE44" s="670"/>
      <c r="BF44" s="670"/>
      <c r="BG44" s="670"/>
      <c r="BH44" s="670"/>
      <c r="BI44" s="670"/>
      <c r="BJ44" s="670"/>
      <c r="BK44" s="670"/>
      <c r="BL44" s="670"/>
      <c r="BM44" s="671"/>
      <c r="BN44" s="669">
        <v>3000118</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2421</v>
      </c>
      <c r="CN44" s="591"/>
      <c r="CO44" s="591"/>
      <c r="CP44" s="591"/>
      <c r="CQ44" s="591"/>
      <c r="CR44" s="591"/>
      <c r="CS44" s="591"/>
      <c r="CT44" s="592"/>
      <c r="CU44" s="595">
        <v>0</v>
      </c>
      <c r="CV44" s="626"/>
      <c r="CW44" s="626"/>
      <c r="CX44" s="627"/>
      <c r="CY44" s="599">
        <v>2421</v>
      </c>
      <c r="CZ44" s="624"/>
      <c r="DA44" s="624"/>
      <c r="DB44" s="624"/>
      <c r="DC44" s="624"/>
      <c r="DD44" s="624"/>
      <c r="DE44" s="624"/>
      <c r="DF44" s="625"/>
      <c r="DG44" s="599">
        <v>2421</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4175567</v>
      </c>
      <c r="BE45" s="661"/>
      <c r="BF45" s="661"/>
      <c r="BG45" s="661"/>
      <c r="BH45" s="661"/>
      <c r="BI45" s="661"/>
      <c r="BJ45" s="661"/>
      <c r="BK45" s="661"/>
      <c r="BL45" s="661"/>
      <c r="BM45" s="662"/>
      <c r="BN45" s="660">
        <v>3000118</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448257205</v>
      </c>
      <c r="CN45" s="624"/>
      <c r="CO45" s="624"/>
      <c r="CP45" s="624"/>
      <c r="CQ45" s="624"/>
      <c r="CR45" s="624"/>
      <c r="CS45" s="624"/>
      <c r="CT45" s="625"/>
      <c r="CU45" s="595">
        <v>49.1</v>
      </c>
      <c r="CV45" s="626"/>
      <c r="CW45" s="626"/>
      <c r="CX45" s="627"/>
      <c r="CY45" s="599">
        <v>264566511</v>
      </c>
      <c r="CZ45" s="624"/>
      <c r="DA45" s="624"/>
      <c r="DB45" s="624"/>
      <c r="DC45" s="624"/>
      <c r="DD45" s="624"/>
      <c r="DE45" s="624"/>
      <c r="DF45" s="625"/>
      <c r="DG45" s="599">
        <v>148560439</v>
      </c>
      <c r="DH45" s="624"/>
      <c r="DI45" s="624"/>
      <c r="DJ45" s="624"/>
      <c r="DK45" s="624"/>
      <c r="DL45" s="624"/>
      <c r="DM45" s="624"/>
      <c r="DN45" s="624"/>
      <c r="DO45" s="624"/>
      <c r="DP45" s="624"/>
      <c r="DQ45" s="625"/>
      <c r="DR45" s="595">
        <v>32.5</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29480998</v>
      </c>
      <c r="CN46" s="591"/>
      <c r="CO46" s="591"/>
      <c r="CP46" s="591"/>
      <c r="CQ46" s="591"/>
      <c r="CR46" s="591"/>
      <c r="CS46" s="591"/>
      <c r="CT46" s="592"/>
      <c r="CU46" s="595">
        <v>3.2</v>
      </c>
      <c r="CV46" s="626"/>
      <c r="CW46" s="626"/>
      <c r="CX46" s="627"/>
      <c r="CY46" s="599">
        <v>21597100</v>
      </c>
      <c r="CZ46" s="624"/>
      <c r="DA46" s="624"/>
      <c r="DB46" s="624"/>
      <c r="DC46" s="624"/>
      <c r="DD46" s="624"/>
      <c r="DE46" s="624"/>
      <c r="DF46" s="625"/>
      <c r="DG46" s="599">
        <v>19739992</v>
      </c>
      <c r="DH46" s="624"/>
      <c r="DI46" s="624"/>
      <c r="DJ46" s="624"/>
      <c r="DK46" s="624"/>
      <c r="DL46" s="624"/>
      <c r="DM46" s="624"/>
      <c r="DN46" s="624"/>
      <c r="DO46" s="624"/>
      <c r="DP46" s="624"/>
      <c r="DQ46" s="625"/>
      <c r="DR46" s="595">
        <v>4.3</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7050456</v>
      </c>
      <c r="CN47" s="624"/>
      <c r="CO47" s="624"/>
      <c r="CP47" s="624"/>
      <c r="CQ47" s="624"/>
      <c r="CR47" s="624"/>
      <c r="CS47" s="624"/>
      <c r="CT47" s="625"/>
      <c r="CU47" s="595">
        <v>0.8</v>
      </c>
      <c r="CV47" s="626"/>
      <c r="CW47" s="626"/>
      <c r="CX47" s="627"/>
      <c r="CY47" s="599">
        <v>5103055</v>
      </c>
      <c r="CZ47" s="624"/>
      <c r="DA47" s="624"/>
      <c r="DB47" s="624"/>
      <c r="DC47" s="624"/>
      <c r="DD47" s="624"/>
      <c r="DE47" s="624"/>
      <c r="DF47" s="625"/>
      <c r="DG47" s="599">
        <v>5103055</v>
      </c>
      <c r="DH47" s="624"/>
      <c r="DI47" s="624"/>
      <c r="DJ47" s="624"/>
      <c r="DK47" s="624"/>
      <c r="DL47" s="624"/>
      <c r="DM47" s="624"/>
      <c r="DN47" s="624"/>
      <c r="DO47" s="624"/>
      <c r="DP47" s="624"/>
      <c r="DQ47" s="625"/>
      <c r="DR47" s="595">
        <v>1.1000000000000001</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225773704</v>
      </c>
      <c r="CN48" s="591"/>
      <c r="CO48" s="591"/>
      <c r="CP48" s="591"/>
      <c r="CQ48" s="591"/>
      <c r="CR48" s="591"/>
      <c r="CS48" s="591"/>
      <c r="CT48" s="592"/>
      <c r="CU48" s="595">
        <v>24.7</v>
      </c>
      <c r="CV48" s="626"/>
      <c r="CW48" s="626"/>
      <c r="CX48" s="627"/>
      <c r="CY48" s="599">
        <v>197726268</v>
      </c>
      <c r="CZ48" s="624"/>
      <c r="DA48" s="624"/>
      <c r="DB48" s="624"/>
      <c r="DC48" s="624"/>
      <c r="DD48" s="624"/>
      <c r="DE48" s="624"/>
      <c r="DF48" s="625"/>
      <c r="DG48" s="599">
        <v>113111987</v>
      </c>
      <c r="DH48" s="624"/>
      <c r="DI48" s="624"/>
      <c r="DJ48" s="624"/>
      <c r="DK48" s="624"/>
      <c r="DL48" s="624"/>
      <c r="DM48" s="624"/>
      <c r="DN48" s="624"/>
      <c r="DO48" s="624"/>
      <c r="DP48" s="624"/>
      <c r="DQ48" s="625"/>
      <c r="DR48" s="595">
        <v>24.8</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10604505</v>
      </c>
      <c r="CN49" s="624"/>
      <c r="CO49" s="624"/>
      <c r="CP49" s="624"/>
      <c r="CQ49" s="624"/>
      <c r="CR49" s="624"/>
      <c r="CS49" s="624"/>
      <c r="CT49" s="625"/>
      <c r="CU49" s="595">
        <v>1.2</v>
      </c>
      <c r="CV49" s="626"/>
      <c r="CW49" s="626"/>
      <c r="CX49" s="627"/>
      <c r="CY49" s="599">
        <v>10604505</v>
      </c>
      <c r="CZ49" s="624"/>
      <c r="DA49" s="624"/>
      <c r="DB49" s="624"/>
      <c r="DC49" s="624"/>
      <c r="DD49" s="624"/>
      <c r="DE49" s="624"/>
      <c r="DF49" s="625"/>
      <c r="DG49" s="599">
        <v>10604505</v>
      </c>
      <c r="DH49" s="624"/>
      <c r="DI49" s="624"/>
      <c r="DJ49" s="624"/>
      <c r="DK49" s="624"/>
      <c r="DL49" s="624"/>
      <c r="DM49" s="624"/>
      <c r="DN49" s="624"/>
      <c r="DO49" s="624"/>
      <c r="DP49" s="624"/>
      <c r="DQ49" s="625"/>
      <c r="DR49" s="595">
        <v>2.2999999999999998</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32251847</v>
      </c>
      <c r="CN50" s="591"/>
      <c r="CO50" s="591"/>
      <c r="CP50" s="591"/>
      <c r="CQ50" s="591"/>
      <c r="CR50" s="591"/>
      <c r="CS50" s="591"/>
      <c r="CT50" s="592"/>
      <c r="CU50" s="595">
        <v>3.5</v>
      </c>
      <c r="CV50" s="626"/>
      <c r="CW50" s="626"/>
      <c r="CX50" s="627"/>
      <c r="CY50" s="599">
        <v>29534683</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t="s">
        <v>118</v>
      </c>
      <c r="CN51" s="624"/>
      <c r="CO51" s="624"/>
      <c r="CP51" s="624"/>
      <c r="CQ51" s="624"/>
      <c r="CR51" s="624"/>
      <c r="CS51" s="624"/>
      <c r="CT51" s="625"/>
      <c r="CU51" s="595" t="s">
        <v>118</v>
      </c>
      <c r="CV51" s="626"/>
      <c r="CW51" s="626"/>
      <c r="CX51" s="627"/>
      <c r="CY51" s="599" t="s">
        <v>118</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143095695</v>
      </c>
      <c r="CN52" s="591"/>
      <c r="CO52" s="591"/>
      <c r="CP52" s="591"/>
      <c r="CQ52" s="591"/>
      <c r="CR52" s="591"/>
      <c r="CS52" s="591"/>
      <c r="CT52" s="592"/>
      <c r="CU52" s="595">
        <v>15.7</v>
      </c>
      <c r="CV52" s="626"/>
      <c r="CW52" s="626"/>
      <c r="CX52" s="627"/>
      <c r="CY52" s="599">
        <v>900</v>
      </c>
      <c r="CZ52" s="624"/>
      <c r="DA52" s="624"/>
      <c r="DB52" s="624"/>
      <c r="DC52" s="624"/>
      <c r="DD52" s="624"/>
      <c r="DE52" s="624"/>
      <c r="DF52" s="625"/>
      <c r="DG52" s="599">
        <v>900</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142591799</v>
      </c>
      <c r="CN54" s="591"/>
      <c r="CO54" s="591"/>
      <c r="CP54" s="591"/>
      <c r="CQ54" s="591"/>
      <c r="CR54" s="591"/>
      <c r="CS54" s="591"/>
      <c r="CT54" s="592"/>
      <c r="CU54" s="595">
        <v>15.6</v>
      </c>
      <c r="CV54" s="626"/>
      <c r="CW54" s="626"/>
      <c r="CX54" s="627"/>
      <c r="CY54" s="599">
        <v>14733561</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1988789</v>
      </c>
      <c r="CN55" s="591"/>
      <c r="CO55" s="591"/>
      <c r="CP55" s="591"/>
      <c r="CQ55" s="591"/>
      <c r="CR55" s="591"/>
      <c r="CS55" s="591"/>
      <c r="CT55" s="592"/>
      <c r="CU55" s="595">
        <v>0.2</v>
      </c>
      <c r="CV55" s="626"/>
      <c r="CW55" s="626"/>
      <c r="CX55" s="627"/>
      <c r="CY55" s="599">
        <v>1311597</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141404444</v>
      </c>
      <c r="CN56" s="591"/>
      <c r="CO56" s="591"/>
      <c r="CP56" s="591"/>
      <c r="CQ56" s="591"/>
      <c r="CR56" s="591"/>
      <c r="CS56" s="591"/>
      <c r="CT56" s="592"/>
      <c r="CU56" s="595">
        <v>15.5</v>
      </c>
      <c r="CV56" s="626"/>
      <c r="CW56" s="626"/>
      <c r="CX56" s="627"/>
      <c r="CY56" s="599">
        <v>14633444</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87641106</v>
      </c>
      <c r="CN57" s="591"/>
      <c r="CO57" s="591"/>
      <c r="CP57" s="591"/>
      <c r="CQ57" s="591"/>
      <c r="CR57" s="591"/>
      <c r="CS57" s="591"/>
      <c r="CT57" s="592"/>
      <c r="CU57" s="595">
        <v>9.6</v>
      </c>
      <c r="CV57" s="626"/>
      <c r="CW57" s="626"/>
      <c r="CX57" s="627"/>
      <c r="CY57" s="599">
        <v>2363944</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47391895</v>
      </c>
      <c r="CN58" s="591"/>
      <c r="CO58" s="591"/>
      <c r="CP58" s="591"/>
      <c r="CQ58" s="591"/>
      <c r="CR58" s="591"/>
      <c r="CS58" s="591"/>
      <c r="CT58" s="592"/>
      <c r="CU58" s="595">
        <v>5.2</v>
      </c>
      <c r="CV58" s="626"/>
      <c r="CW58" s="626"/>
      <c r="CX58" s="627"/>
      <c r="CY58" s="599">
        <v>11730057</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1187355</v>
      </c>
      <c r="CN59" s="591"/>
      <c r="CO59" s="591"/>
      <c r="CP59" s="591"/>
      <c r="CQ59" s="591"/>
      <c r="CR59" s="591"/>
      <c r="CS59" s="591"/>
      <c r="CT59" s="592"/>
      <c r="CU59" s="595">
        <v>0.1</v>
      </c>
      <c r="CV59" s="626"/>
      <c r="CW59" s="626"/>
      <c r="CX59" s="627"/>
      <c r="CY59" s="599">
        <v>100117</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912533087</v>
      </c>
      <c r="CN61" s="614"/>
      <c r="CO61" s="614"/>
      <c r="CP61" s="614"/>
      <c r="CQ61" s="614"/>
      <c r="CR61" s="614"/>
      <c r="CS61" s="614"/>
      <c r="CT61" s="615"/>
      <c r="CU61" s="616">
        <v>100</v>
      </c>
      <c r="CV61" s="679"/>
      <c r="CW61" s="679"/>
      <c r="CX61" s="680"/>
      <c r="CY61" s="622">
        <v>557838961</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WKyMp/IiduVjWf7UwiPfqg3XY40uz3ShyUrd80I+vazkK72MAjUOgPh+Vih/Td1zTsyCs+4ezehGsSRZAr3nrg==" saltValue="+xLwJ5hB+r4BEKDkMJgXL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 zoomScale="70" zoomScaleNormal="25" zoomScaleSheetLayoutView="70" workbookViewId="0">
      <selection activeCell="BD17" sqref="BD17"/>
    </sheetView>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969465</v>
      </c>
      <c r="R7" s="721"/>
      <c r="S7" s="721"/>
      <c r="T7" s="721"/>
      <c r="U7" s="721"/>
      <c r="V7" s="721">
        <v>951798</v>
      </c>
      <c r="W7" s="721"/>
      <c r="X7" s="721"/>
      <c r="Y7" s="721"/>
      <c r="Z7" s="721"/>
      <c r="AA7" s="721">
        <v>17667</v>
      </c>
      <c r="AB7" s="721"/>
      <c r="AC7" s="721"/>
      <c r="AD7" s="721"/>
      <c r="AE7" s="722"/>
      <c r="AF7" s="723">
        <v>9853</v>
      </c>
      <c r="AG7" s="724"/>
      <c r="AH7" s="724"/>
      <c r="AI7" s="724"/>
      <c r="AJ7" s="725"/>
      <c r="AK7" s="726">
        <v>162</v>
      </c>
      <c r="AL7" s="727"/>
      <c r="AM7" s="727"/>
      <c r="AN7" s="727"/>
      <c r="AO7" s="727"/>
      <c r="AP7" s="727">
        <v>1156675</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t="s">
        <v>538</v>
      </c>
      <c r="BS7" s="714" t="s">
        <v>539</v>
      </c>
      <c r="BT7" s="715" t="s">
        <v>539</v>
      </c>
      <c r="BU7" s="715" t="s">
        <v>539</v>
      </c>
      <c r="BV7" s="715" t="s">
        <v>539</v>
      </c>
      <c r="BW7" s="715" t="s">
        <v>539</v>
      </c>
      <c r="BX7" s="715" t="s">
        <v>539</v>
      </c>
      <c r="BY7" s="715" t="s">
        <v>539</v>
      </c>
      <c r="BZ7" s="715" t="s">
        <v>539</v>
      </c>
      <c r="CA7" s="715" t="s">
        <v>539</v>
      </c>
      <c r="CB7" s="715" t="s">
        <v>539</v>
      </c>
      <c r="CC7" s="715" t="s">
        <v>539</v>
      </c>
      <c r="CD7" s="715" t="s">
        <v>539</v>
      </c>
      <c r="CE7" s="715" t="s">
        <v>539</v>
      </c>
      <c r="CF7" s="715" t="s">
        <v>539</v>
      </c>
      <c r="CG7" s="730" t="s">
        <v>539</v>
      </c>
      <c r="CH7" s="711">
        <v>-28</v>
      </c>
      <c r="CI7" s="712"/>
      <c r="CJ7" s="712"/>
      <c r="CK7" s="712"/>
      <c r="CL7" s="713"/>
      <c r="CM7" s="711">
        <v>9848</v>
      </c>
      <c r="CN7" s="712"/>
      <c r="CO7" s="712"/>
      <c r="CP7" s="712"/>
      <c r="CQ7" s="713"/>
      <c r="CR7" s="711">
        <v>20</v>
      </c>
      <c r="CS7" s="712"/>
      <c r="CT7" s="712"/>
      <c r="CU7" s="712"/>
      <c r="CV7" s="713"/>
      <c r="CW7" s="711">
        <v>0</v>
      </c>
      <c r="CX7" s="712"/>
      <c r="CY7" s="712"/>
      <c r="CZ7" s="712"/>
      <c r="DA7" s="713"/>
      <c r="DB7" s="711">
        <v>0</v>
      </c>
      <c r="DC7" s="712"/>
      <c r="DD7" s="712"/>
      <c r="DE7" s="712"/>
      <c r="DF7" s="713"/>
      <c r="DG7" s="711">
        <v>38</v>
      </c>
      <c r="DH7" s="712"/>
      <c r="DI7" s="712"/>
      <c r="DJ7" s="712"/>
      <c r="DK7" s="713"/>
      <c r="DL7" s="711"/>
      <c r="DM7" s="712"/>
      <c r="DN7" s="712"/>
      <c r="DO7" s="712"/>
      <c r="DP7" s="713"/>
      <c r="DQ7" s="711"/>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45089</v>
      </c>
      <c r="R8" s="752"/>
      <c r="S8" s="752"/>
      <c r="T8" s="752"/>
      <c r="U8" s="752"/>
      <c r="V8" s="752">
        <v>45089</v>
      </c>
      <c r="W8" s="752"/>
      <c r="X8" s="752"/>
      <c r="Y8" s="752"/>
      <c r="Z8" s="752"/>
      <c r="AA8" s="752">
        <v>0</v>
      </c>
      <c r="AB8" s="752"/>
      <c r="AC8" s="752"/>
      <c r="AD8" s="752"/>
      <c r="AE8" s="753"/>
      <c r="AF8" s="754" t="s">
        <v>118</v>
      </c>
      <c r="AG8" s="755"/>
      <c r="AH8" s="755"/>
      <c r="AI8" s="755"/>
      <c r="AJ8" s="756"/>
      <c r="AK8" s="737">
        <v>4295</v>
      </c>
      <c r="AL8" s="738"/>
      <c r="AM8" s="738"/>
      <c r="AN8" s="738"/>
      <c r="AO8" s="738"/>
      <c r="AP8" s="738"/>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t="s">
        <v>538</v>
      </c>
      <c r="BS8" s="741" t="s">
        <v>540</v>
      </c>
      <c r="BT8" s="742" t="s">
        <v>540</v>
      </c>
      <c r="BU8" s="742" t="s">
        <v>540</v>
      </c>
      <c r="BV8" s="742" t="s">
        <v>540</v>
      </c>
      <c r="BW8" s="742" t="s">
        <v>540</v>
      </c>
      <c r="BX8" s="742" t="s">
        <v>540</v>
      </c>
      <c r="BY8" s="742" t="s">
        <v>540</v>
      </c>
      <c r="BZ8" s="742" t="s">
        <v>540</v>
      </c>
      <c r="CA8" s="742" t="s">
        <v>540</v>
      </c>
      <c r="CB8" s="742" t="s">
        <v>540</v>
      </c>
      <c r="CC8" s="742" t="s">
        <v>540</v>
      </c>
      <c r="CD8" s="742" t="s">
        <v>540</v>
      </c>
      <c r="CE8" s="742" t="s">
        <v>540</v>
      </c>
      <c r="CF8" s="742" t="s">
        <v>540</v>
      </c>
      <c r="CG8" s="743" t="s">
        <v>540</v>
      </c>
      <c r="CH8" s="744">
        <v>1</v>
      </c>
      <c r="CI8" s="745"/>
      <c r="CJ8" s="745"/>
      <c r="CK8" s="745"/>
      <c r="CL8" s="746"/>
      <c r="CM8" s="744">
        <v>2492</v>
      </c>
      <c r="CN8" s="745"/>
      <c r="CO8" s="745"/>
      <c r="CP8" s="745"/>
      <c r="CQ8" s="746"/>
      <c r="CR8" s="744">
        <v>2449</v>
      </c>
      <c r="CS8" s="745"/>
      <c r="CT8" s="745"/>
      <c r="CU8" s="745"/>
      <c r="CV8" s="746"/>
      <c r="CW8" s="744">
        <v>293</v>
      </c>
      <c r="CX8" s="745"/>
      <c r="CY8" s="745"/>
      <c r="CZ8" s="745"/>
      <c r="DA8" s="746"/>
      <c r="DB8" s="744">
        <v>0</v>
      </c>
      <c r="DC8" s="745"/>
      <c r="DD8" s="745"/>
      <c r="DE8" s="745"/>
      <c r="DF8" s="746"/>
      <c r="DG8" s="744">
        <v>9987</v>
      </c>
      <c r="DH8" s="745"/>
      <c r="DI8" s="745"/>
      <c r="DJ8" s="745"/>
      <c r="DK8" s="746"/>
      <c r="DL8" s="744"/>
      <c r="DM8" s="745"/>
      <c r="DN8" s="745"/>
      <c r="DO8" s="745"/>
      <c r="DP8" s="746"/>
      <c r="DQ8" s="744"/>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523</v>
      </c>
      <c r="R9" s="752"/>
      <c r="S9" s="752"/>
      <c r="T9" s="752"/>
      <c r="U9" s="752"/>
      <c r="V9" s="752">
        <v>326</v>
      </c>
      <c r="W9" s="752"/>
      <c r="X9" s="752"/>
      <c r="Y9" s="752"/>
      <c r="Z9" s="752"/>
      <c r="AA9" s="752">
        <v>197</v>
      </c>
      <c r="AB9" s="752"/>
      <c r="AC9" s="752"/>
      <c r="AD9" s="752"/>
      <c r="AE9" s="753"/>
      <c r="AF9" s="754">
        <v>197</v>
      </c>
      <c r="AG9" s="755"/>
      <c r="AH9" s="755"/>
      <c r="AI9" s="755"/>
      <c r="AJ9" s="756"/>
      <c r="AK9" s="737">
        <v>207</v>
      </c>
      <c r="AL9" s="738"/>
      <c r="AM9" s="738"/>
      <c r="AN9" s="738"/>
      <c r="AO9" s="738"/>
      <c r="AP9" s="738">
        <v>928</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t="s">
        <v>538</v>
      </c>
      <c r="BS9" s="741" t="s">
        <v>541</v>
      </c>
      <c r="BT9" s="742" t="s">
        <v>541</v>
      </c>
      <c r="BU9" s="742" t="s">
        <v>541</v>
      </c>
      <c r="BV9" s="742" t="s">
        <v>541</v>
      </c>
      <c r="BW9" s="742" t="s">
        <v>541</v>
      </c>
      <c r="BX9" s="742" t="s">
        <v>541</v>
      </c>
      <c r="BY9" s="742" t="s">
        <v>541</v>
      </c>
      <c r="BZ9" s="742" t="s">
        <v>541</v>
      </c>
      <c r="CA9" s="742" t="s">
        <v>541</v>
      </c>
      <c r="CB9" s="742" t="s">
        <v>541</v>
      </c>
      <c r="CC9" s="742" t="s">
        <v>541</v>
      </c>
      <c r="CD9" s="742" t="s">
        <v>541</v>
      </c>
      <c r="CE9" s="742" t="s">
        <v>541</v>
      </c>
      <c r="CF9" s="742" t="s">
        <v>541</v>
      </c>
      <c r="CG9" s="743" t="s">
        <v>541</v>
      </c>
      <c r="CH9" s="744">
        <v>-22</v>
      </c>
      <c r="CI9" s="745"/>
      <c r="CJ9" s="745"/>
      <c r="CK9" s="745"/>
      <c r="CL9" s="746"/>
      <c r="CM9" s="744">
        <v>3995</v>
      </c>
      <c r="CN9" s="745"/>
      <c r="CO9" s="745"/>
      <c r="CP9" s="745"/>
      <c r="CQ9" s="746"/>
      <c r="CR9" s="744">
        <v>2</v>
      </c>
      <c r="CS9" s="745"/>
      <c r="CT9" s="745"/>
      <c r="CU9" s="745"/>
      <c r="CV9" s="746"/>
      <c r="CW9" s="744">
        <v>0</v>
      </c>
      <c r="CX9" s="745"/>
      <c r="CY9" s="745"/>
      <c r="CZ9" s="745"/>
      <c r="DA9" s="746"/>
      <c r="DB9" s="744">
        <v>0</v>
      </c>
      <c r="DC9" s="745"/>
      <c r="DD9" s="745"/>
      <c r="DE9" s="745"/>
      <c r="DF9" s="746"/>
      <c r="DG9" s="744"/>
      <c r="DH9" s="745"/>
      <c r="DI9" s="745"/>
      <c r="DJ9" s="745"/>
      <c r="DK9" s="746"/>
      <c r="DL9" s="744"/>
      <c r="DM9" s="745"/>
      <c r="DN9" s="745"/>
      <c r="DO9" s="745"/>
      <c r="DP9" s="746"/>
      <c r="DQ9" s="744"/>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233</v>
      </c>
      <c r="R10" s="752"/>
      <c r="S10" s="752"/>
      <c r="T10" s="752"/>
      <c r="U10" s="752"/>
      <c r="V10" s="752"/>
      <c r="W10" s="752"/>
      <c r="X10" s="752"/>
      <c r="Y10" s="752"/>
      <c r="Z10" s="752"/>
      <c r="AA10" s="752">
        <v>233</v>
      </c>
      <c r="AB10" s="752"/>
      <c r="AC10" s="752"/>
      <c r="AD10" s="752"/>
      <c r="AE10" s="753"/>
      <c r="AF10" s="754" t="s">
        <v>118</v>
      </c>
      <c r="AG10" s="755"/>
      <c r="AH10" s="755"/>
      <c r="AI10" s="755"/>
      <c r="AJ10" s="756"/>
      <c r="AK10" s="737"/>
      <c r="AL10" s="738"/>
      <c r="AM10" s="738"/>
      <c r="AN10" s="738"/>
      <c r="AO10" s="738"/>
      <c r="AP10" s="738"/>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t="s">
        <v>542</v>
      </c>
      <c r="BS10" s="741" t="s">
        <v>543</v>
      </c>
      <c r="BT10" s="742" t="s">
        <v>544</v>
      </c>
      <c r="BU10" s="742" t="s">
        <v>544</v>
      </c>
      <c r="BV10" s="742" t="s">
        <v>544</v>
      </c>
      <c r="BW10" s="742" t="s">
        <v>544</v>
      </c>
      <c r="BX10" s="742" t="s">
        <v>544</v>
      </c>
      <c r="BY10" s="742" t="s">
        <v>544</v>
      </c>
      <c r="BZ10" s="742" t="s">
        <v>544</v>
      </c>
      <c r="CA10" s="742" t="s">
        <v>544</v>
      </c>
      <c r="CB10" s="742" t="s">
        <v>544</v>
      </c>
      <c r="CC10" s="742" t="s">
        <v>544</v>
      </c>
      <c r="CD10" s="742" t="s">
        <v>544</v>
      </c>
      <c r="CE10" s="742" t="s">
        <v>544</v>
      </c>
      <c r="CF10" s="742" t="s">
        <v>544</v>
      </c>
      <c r="CG10" s="743" t="s">
        <v>544</v>
      </c>
      <c r="CH10" s="744">
        <v>0</v>
      </c>
      <c r="CI10" s="745"/>
      <c r="CJ10" s="745"/>
      <c r="CK10" s="745"/>
      <c r="CL10" s="746"/>
      <c r="CM10" s="744">
        <v>35</v>
      </c>
      <c r="CN10" s="745"/>
      <c r="CO10" s="745"/>
      <c r="CP10" s="745"/>
      <c r="CQ10" s="746"/>
      <c r="CR10" s="744">
        <v>22</v>
      </c>
      <c r="CS10" s="745"/>
      <c r="CT10" s="745"/>
      <c r="CU10" s="745"/>
      <c r="CV10" s="746"/>
      <c r="CW10" s="744">
        <v>31</v>
      </c>
      <c r="CX10" s="745"/>
      <c r="CY10" s="745"/>
      <c r="CZ10" s="745"/>
      <c r="DA10" s="746"/>
      <c r="DB10" s="744">
        <v>0</v>
      </c>
      <c r="DC10" s="745"/>
      <c r="DD10" s="745"/>
      <c r="DE10" s="745"/>
      <c r="DF10" s="746"/>
      <c r="DG10" s="744"/>
      <c r="DH10" s="745"/>
      <c r="DI10" s="745"/>
      <c r="DJ10" s="745"/>
      <c r="DK10" s="746"/>
      <c r="DL10" s="744"/>
      <c r="DM10" s="745"/>
      <c r="DN10" s="745"/>
      <c r="DO10" s="745"/>
      <c r="DP10" s="746"/>
      <c r="DQ10" s="744"/>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506</v>
      </c>
      <c r="R11" s="752"/>
      <c r="S11" s="752"/>
      <c r="T11" s="752"/>
      <c r="U11" s="752"/>
      <c r="V11" s="752">
        <v>139</v>
      </c>
      <c r="W11" s="752"/>
      <c r="X11" s="752"/>
      <c r="Y11" s="752"/>
      <c r="Z11" s="752"/>
      <c r="AA11" s="752">
        <v>367</v>
      </c>
      <c r="AB11" s="752"/>
      <c r="AC11" s="752"/>
      <c r="AD11" s="752"/>
      <c r="AE11" s="753"/>
      <c r="AF11" s="754" t="s">
        <v>118</v>
      </c>
      <c r="AG11" s="755"/>
      <c r="AH11" s="755"/>
      <c r="AI11" s="755"/>
      <c r="AJ11" s="756"/>
      <c r="AK11" s="737"/>
      <c r="AL11" s="738"/>
      <c r="AM11" s="738"/>
      <c r="AN11" s="738"/>
      <c r="AO11" s="738"/>
      <c r="AP11" s="738">
        <v>839</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545</v>
      </c>
      <c r="BT11" s="742" t="s">
        <v>546</v>
      </c>
      <c r="BU11" s="742" t="s">
        <v>546</v>
      </c>
      <c r="BV11" s="742" t="s">
        <v>546</v>
      </c>
      <c r="BW11" s="742" t="s">
        <v>546</v>
      </c>
      <c r="BX11" s="742" t="s">
        <v>546</v>
      </c>
      <c r="BY11" s="742" t="s">
        <v>546</v>
      </c>
      <c r="BZ11" s="742" t="s">
        <v>546</v>
      </c>
      <c r="CA11" s="742" t="s">
        <v>546</v>
      </c>
      <c r="CB11" s="742" t="s">
        <v>546</v>
      </c>
      <c r="CC11" s="742" t="s">
        <v>546</v>
      </c>
      <c r="CD11" s="742" t="s">
        <v>546</v>
      </c>
      <c r="CE11" s="742" t="s">
        <v>546</v>
      </c>
      <c r="CF11" s="742" t="s">
        <v>546</v>
      </c>
      <c r="CG11" s="743" t="s">
        <v>546</v>
      </c>
      <c r="CH11" s="744">
        <v>-1</v>
      </c>
      <c r="CI11" s="745"/>
      <c r="CJ11" s="745"/>
      <c r="CK11" s="745"/>
      <c r="CL11" s="746"/>
      <c r="CM11" s="744">
        <v>329</v>
      </c>
      <c r="CN11" s="745"/>
      <c r="CO11" s="745"/>
      <c r="CP11" s="745"/>
      <c r="CQ11" s="746"/>
      <c r="CR11" s="744">
        <v>122</v>
      </c>
      <c r="CS11" s="745"/>
      <c r="CT11" s="745"/>
      <c r="CU11" s="745"/>
      <c r="CV11" s="746"/>
      <c r="CW11" s="744">
        <v>58</v>
      </c>
      <c r="CX11" s="745"/>
      <c r="CY11" s="745"/>
      <c r="CZ11" s="745"/>
      <c r="DA11" s="746"/>
      <c r="DB11" s="744">
        <v>0</v>
      </c>
      <c r="DC11" s="745"/>
      <c r="DD11" s="745"/>
      <c r="DE11" s="745"/>
      <c r="DF11" s="746"/>
      <c r="DG11" s="744"/>
      <c r="DH11" s="745"/>
      <c r="DI11" s="745"/>
      <c r="DJ11" s="745"/>
      <c r="DK11" s="746"/>
      <c r="DL11" s="744"/>
      <c r="DM11" s="745"/>
      <c r="DN11" s="745"/>
      <c r="DO11" s="745"/>
      <c r="DP11" s="746"/>
      <c r="DQ11" s="744"/>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287</v>
      </c>
      <c r="R12" s="752"/>
      <c r="S12" s="752"/>
      <c r="T12" s="752"/>
      <c r="U12" s="752"/>
      <c r="V12" s="752">
        <v>286</v>
      </c>
      <c r="W12" s="752"/>
      <c r="X12" s="752"/>
      <c r="Y12" s="752"/>
      <c r="Z12" s="752"/>
      <c r="AA12" s="752">
        <v>1</v>
      </c>
      <c r="AB12" s="752"/>
      <c r="AC12" s="752"/>
      <c r="AD12" s="752"/>
      <c r="AE12" s="753"/>
      <c r="AF12" s="754">
        <v>1</v>
      </c>
      <c r="AG12" s="755"/>
      <c r="AH12" s="755"/>
      <c r="AI12" s="755"/>
      <c r="AJ12" s="756"/>
      <c r="AK12" s="737">
        <v>55</v>
      </c>
      <c r="AL12" s="738"/>
      <c r="AM12" s="738"/>
      <c r="AN12" s="738"/>
      <c r="AO12" s="738"/>
      <c r="AP12" s="738"/>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547</v>
      </c>
      <c r="BT12" s="742" t="s">
        <v>548</v>
      </c>
      <c r="BU12" s="742" t="s">
        <v>548</v>
      </c>
      <c r="BV12" s="742" t="s">
        <v>548</v>
      </c>
      <c r="BW12" s="742" t="s">
        <v>548</v>
      </c>
      <c r="BX12" s="742" t="s">
        <v>548</v>
      </c>
      <c r="BY12" s="742" t="s">
        <v>548</v>
      </c>
      <c r="BZ12" s="742" t="s">
        <v>548</v>
      </c>
      <c r="CA12" s="742" t="s">
        <v>548</v>
      </c>
      <c r="CB12" s="742" t="s">
        <v>548</v>
      </c>
      <c r="CC12" s="742" t="s">
        <v>548</v>
      </c>
      <c r="CD12" s="742" t="s">
        <v>548</v>
      </c>
      <c r="CE12" s="742" t="s">
        <v>548</v>
      </c>
      <c r="CF12" s="742" t="s">
        <v>548</v>
      </c>
      <c r="CG12" s="743" t="s">
        <v>548</v>
      </c>
      <c r="CH12" s="744" t="s">
        <v>549</v>
      </c>
      <c r="CI12" s="745"/>
      <c r="CJ12" s="745"/>
      <c r="CK12" s="745"/>
      <c r="CL12" s="746"/>
      <c r="CM12" s="744">
        <v>827</v>
      </c>
      <c r="CN12" s="745"/>
      <c r="CO12" s="745"/>
      <c r="CP12" s="745"/>
      <c r="CQ12" s="746"/>
      <c r="CR12" s="744">
        <v>100</v>
      </c>
      <c r="CS12" s="745"/>
      <c r="CT12" s="745"/>
      <c r="CU12" s="745"/>
      <c r="CV12" s="746"/>
      <c r="CW12" s="744">
        <v>58</v>
      </c>
      <c r="CX12" s="745"/>
      <c r="CY12" s="745"/>
      <c r="CZ12" s="745"/>
      <c r="DA12" s="746"/>
      <c r="DB12" s="744">
        <v>0</v>
      </c>
      <c r="DC12" s="745"/>
      <c r="DD12" s="745"/>
      <c r="DE12" s="745"/>
      <c r="DF12" s="746"/>
      <c r="DG12" s="744"/>
      <c r="DH12" s="745"/>
      <c r="DI12" s="745"/>
      <c r="DJ12" s="745"/>
      <c r="DK12" s="746"/>
      <c r="DL12" s="744"/>
      <c r="DM12" s="745"/>
      <c r="DN12" s="745"/>
      <c r="DO12" s="745"/>
      <c r="DP12" s="746"/>
      <c r="DQ12" s="744"/>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1095</v>
      </c>
      <c r="R13" s="752"/>
      <c r="S13" s="752"/>
      <c r="T13" s="752"/>
      <c r="U13" s="752"/>
      <c r="V13" s="752">
        <v>518</v>
      </c>
      <c r="W13" s="752"/>
      <c r="X13" s="752"/>
      <c r="Y13" s="752"/>
      <c r="Z13" s="752"/>
      <c r="AA13" s="752">
        <v>577</v>
      </c>
      <c r="AB13" s="752"/>
      <c r="AC13" s="752"/>
      <c r="AD13" s="752"/>
      <c r="AE13" s="753"/>
      <c r="AF13" s="754" t="s">
        <v>118</v>
      </c>
      <c r="AG13" s="755"/>
      <c r="AH13" s="755"/>
      <c r="AI13" s="755"/>
      <c r="AJ13" s="756"/>
      <c r="AK13" s="737"/>
      <c r="AL13" s="738"/>
      <c r="AM13" s="738"/>
      <c r="AN13" s="738"/>
      <c r="AO13" s="738"/>
      <c r="AP13" s="738">
        <v>4895</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544</v>
      </c>
      <c r="BT13" s="742" t="s">
        <v>544</v>
      </c>
      <c r="BU13" s="742" t="s">
        <v>544</v>
      </c>
      <c r="BV13" s="742" t="s">
        <v>544</v>
      </c>
      <c r="BW13" s="742" t="s">
        <v>544</v>
      </c>
      <c r="BX13" s="742" t="s">
        <v>544</v>
      </c>
      <c r="BY13" s="742" t="s">
        <v>544</v>
      </c>
      <c r="BZ13" s="742" t="s">
        <v>544</v>
      </c>
      <c r="CA13" s="742" t="s">
        <v>544</v>
      </c>
      <c r="CB13" s="742" t="s">
        <v>544</v>
      </c>
      <c r="CC13" s="742" t="s">
        <v>544</v>
      </c>
      <c r="CD13" s="742" t="s">
        <v>544</v>
      </c>
      <c r="CE13" s="742" t="s">
        <v>544</v>
      </c>
      <c r="CF13" s="742" t="s">
        <v>544</v>
      </c>
      <c r="CG13" s="743" t="s">
        <v>544</v>
      </c>
      <c r="CH13" s="744">
        <v>-10</v>
      </c>
      <c r="CI13" s="745"/>
      <c r="CJ13" s="745"/>
      <c r="CK13" s="745"/>
      <c r="CL13" s="746"/>
      <c r="CM13" s="744">
        <v>126</v>
      </c>
      <c r="CN13" s="745"/>
      <c r="CO13" s="745"/>
      <c r="CP13" s="745"/>
      <c r="CQ13" s="746"/>
      <c r="CR13" s="744">
        <v>38</v>
      </c>
      <c r="CS13" s="745"/>
      <c r="CT13" s="745"/>
      <c r="CU13" s="745"/>
      <c r="CV13" s="746"/>
      <c r="CW13" s="744">
        <v>16</v>
      </c>
      <c r="CX13" s="745"/>
      <c r="CY13" s="745"/>
      <c r="CZ13" s="745"/>
      <c r="DA13" s="746"/>
      <c r="DB13" s="744">
        <v>0</v>
      </c>
      <c r="DC13" s="745"/>
      <c r="DD13" s="745"/>
      <c r="DE13" s="745"/>
      <c r="DF13" s="746"/>
      <c r="DG13" s="744"/>
      <c r="DH13" s="745"/>
      <c r="DI13" s="745"/>
      <c r="DJ13" s="745"/>
      <c r="DK13" s="746"/>
      <c r="DL13" s="744"/>
      <c r="DM13" s="745"/>
      <c r="DN13" s="745"/>
      <c r="DO13" s="745"/>
      <c r="DP13" s="746"/>
      <c r="DQ13" s="744"/>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213</v>
      </c>
      <c r="R14" s="752"/>
      <c r="S14" s="752"/>
      <c r="T14" s="752"/>
      <c r="U14" s="752"/>
      <c r="V14" s="752">
        <v>60</v>
      </c>
      <c r="W14" s="752"/>
      <c r="X14" s="752"/>
      <c r="Y14" s="752"/>
      <c r="Z14" s="752"/>
      <c r="AA14" s="752">
        <v>153</v>
      </c>
      <c r="AB14" s="752"/>
      <c r="AC14" s="752"/>
      <c r="AD14" s="752"/>
      <c r="AE14" s="753"/>
      <c r="AF14" s="754" t="s">
        <v>118</v>
      </c>
      <c r="AG14" s="755"/>
      <c r="AH14" s="755"/>
      <c r="AI14" s="755"/>
      <c r="AJ14" s="756"/>
      <c r="AK14" s="737"/>
      <c r="AL14" s="738"/>
      <c r="AM14" s="738"/>
      <c r="AN14" s="738"/>
      <c r="AO14" s="738"/>
      <c r="AP14" s="738">
        <v>125</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546</v>
      </c>
      <c r="BT14" s="742" t="s">
        <v>546</v>
      </c>
      <c r="BU14" s="742" t="s">
        <v>546</v>
      </c>
      <c r="BV14" s="742" t="s">
        <v>546</v>
      </c>
      <c r="BW14" s="742" t="s">
        <v>546</v>
      </c>
      <c r="BX14" s="742" t="s">
        <v>546</v>
      </c>
      <c r="BY14" s="742" t="s">
        <v>546</v>
      </c>
      <c r="BZ14" s="742" t="s">
        <v>546</v>
      </c>
      <c r="CA14" s="742" t="s">
        <v>546</v>
      </c>
      <c r="CB14" s="742" t="s">
        <v>546</v>
      </c>
      <c r="CC14" s="742" t="s">
        <v>546</v>
      </c>
      <c r="CD14" s="742" t="s">
        <v>546</v>
      </c>
      <c r="CE14" s="742" t="s">
        <v>546</v>
      </c>
      <c r="CF14" s="742" t="s">
        <v>546</v>
      </c>
      <c r="CG14" s="743" t="s">
        <v>546</v>
      </c>
      <c r="CH14" s="744">
        <v>2</v>
      </c>
      <c r="CI14" s="745"/>
      <c r="CJ14" s="745"/>
      <c r="CK14" s="745"/>
      <c r="CL14" s="746"/>
      <c r="CM14" s="744">
        <v>70</v>
      </c>
      <c r="CN14" s="745"/>
      <c r="CO14" s="745"/>
      <c r="CP14" s="745"/>
      <c r="CQ14" s="746"/>
      <c r="CR14" s="744">
        <v>10</v>
      </c>
      <c r="CS14" s="745"/>
      <c r="CT14" s="745"/>
      <c r="CU14" s="745"/>
      <c r="CV14" s="746"/>
      <c r="CW14" s="744">
        <v>8</v>
      </c>
      <c r="CX14" s="745"/>
      <c r="CY14" s="745"/>
      <c r="CZ14" s="745"/>
      <c r="DA14" s="746"/>
      <c r="DB14" s="744">
        <v>0</v>
      </c>
      <c r="DC14" s="745"/>
      <c r="DD14" s="745"/>
      <c r="DE14" s="745"/>
      <c r="DF14" s="746"/>
      <c r="DG14" s="744"/>
      <c r="DH14" s="745"/>
      <c r="DI14" s="745"/>
      <c r="DJ14" s="745"/>
      <c r="DK14" s="746"/>
      <c r="DL14" s="744"/>
      <c r="DM14" s="745"/>
      <c r="DN14" s="745"/>
      <c r="DO14" s="745"/>
      <c r="DP14" s="746"/>
      <c r="DQ14" s="744"/>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2267</v>
      </c>
      <c r="R15" s="752"/>
      <c r="S15" s="752"/>
      <c r="T15" s="752"/>
      <c r="U15" s="752"/>
      <c r="V15" s="752">
        <v>2267</v>
      </c>
      <c r="W15" s="752"/>
      <c r="X15" s="752"/>
      <c r="Y15" s="752"/>
      <c r="Z15" s="752"/>
      <c r="AA15" s="752">
        <v>0</v>
      </c>
      <c r="AB15" s="752"/>
      <c r="AC15" s="752"/>
      <c r="AD15" s="752"/>
      <c r="AE15" s="753"/>
      <c r="AF15" s="754" t="s">
        <v>118</v>
      </c>
      <c r="AG15" s="755"/>
      <c r="AH15" s="755"/>
      <c r="AI15" s="755"/>
      <c r="AJ15" s="756"/>
      <c r="AK15" s="737"/>
      <c r="AL15" s="738"/>
      <c r="AM15" s="738"/>
      <c r="AN15" s="738"/>
      <c r="AO15" s="738"/>
      <c r="AP15" s="738">
        <v>9315</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548</v>
      </c>
      <c r="BT15" s="742" t="s">
        <v>548</v>
      </c>
      <c r="BU15" s="742" t="s">
        <v>548</v>
      </c>
      <c r="BV15" s="742" t="s">
        <v>548</v>
      </c>
      <c r="BW15" s="742" t="s">
        <v>548</v>
      </c>
      <c r="BX15" s="742" t="s">
        <v>548</v>
      </c>
      <c r="BY15" s="742" t="s">
        <v>548</v>
      </c>
      <c r="BZ15" s="742" t="s">
        <v>548</v>
      </c>
      <c r="CA15" s="742" t="s">
        <v>548</v>
      </c>
      <c r="CB15" s="742" t="s">
        <v>548</v>
      </c>
      <c r="CC15" s="742" t="s">
        <v>548</v>
      </c>
      <c r="CD15" s="742" t="s">
        <v>548</v>
      </c>
      <c r="CE15" s="742" t="s">
        <v>548</v>
      </c>
      <c r="CF15" s="742" t="s">
        <v>548</v>
      </c>
      <c r="CG15" s="743" t="s">
        <v>548</v>
      </c>
      <c r="CH15" s="744">
        <v>-2</v>
      </c>
      <c r="CI15" s="745"/>
      <c r="CJ15" s="745"/>
      <c r="CK15" s="745"/>
      <c r="CL15" s="746"/>
      <c r="CM15" s="744">
        <v>313</v>
      </c>
      <c r="CN15" s="745"/>
      <c r="CO15" s="745"/>
      <c r="CP15" s="745"/>
      <c r="CQ15" s="746"/>
      <c r="CR15" s="744">
        <v>183</v>
      </c>
      <c r="CS15" s="745"/>
      <c r="CT15" s="745"/>
      <c r="CU15" s="745"/>
      <c r="CV15" s="746"/>
      <c r="CW15" s="744">
        <v>0</v>
      </c>
      <c r="CX15" s="745"/>
      <c r="CY15" s="745"/>
      <c r="CZ15" s="745"/>
      <c r="DA15" s="746"/>
      <c r="DB15" s="744">
        <v>0</v>
      </c>
      <c r="DC15" s="745"/>
      <c r="DD15" s="745"/>
      <c r="DE15" s="745"/>
      <c r="DF15" s="746"/>
      <c r="DG15" s="744"/>
      <c r="DH15" s="745"/>
      <c r="DI15" s="745"/>
      <c r="DJ15" s="745"/>
      <c r="DK15" s="746"/>
      <c r="DL15" s="744"/>
      <c r="DM15" s="745"/>
      <c r="DN15" s="745"/>
      <c r="DO15" s="745"/>
      <c r="DP15" s="746"/>
      <c r="DQ15" s="744"/>
      <c r="DR15" s="745"/>
      <c r="DS15" s="745"/>
      <c r="DT15" s="745"/>
      <c r="DU15" s="746"/>
      <c r="DV15" s="741"/>
      <c r="DW15" s="742"/>
      <c r="DX15" s="742"/>
      <c r="DY15" s="742"/>
      <c r="DZ15" s="747"/>
      <c r="EA15" s="233"/>
    </row>
    <row r="16" spans="1:131" s="234" customFormat="1" ht="26.25" customHeight="1" x14ac:dyDescent="0.2">
      <c r="A16" s="237">
        <v>10</v>
      </c>
      <c r="B16" s="748"/>
      <c r="C16" s="749"/>
      <c r="D16" s="749"/>
      <c r="E16" s="749"/>
      <c r="F16" s="749"/>
      <c r="G16" s="749"/>
      <c r="H16" s="749"/>
      <c r="I16" s="749"/>
      <c r="J16" s="749"/>
      <c r="K16" s="749"/>
      <c r="L16" s="749"/>
      <c r="M16" s="749"/>
      <c r="N16" s="749"/>
      <c r="O16" s="749"/>
      <c r="P16" s="750"/>
      <c r="Q16" s="751"/>
      <c r="R16" s="752"/>
      <c r="S16" s="752"/>
      <c r="T16" s="752"/>
      <c r="U16" s="752"/>
      <c r="V16" s="752"/>
      <c r="W16" s="752"/>
      <c r="X16" s="752"/>
      <c r="Y16" s="752"/>
      <c r="Z16" s="752"/>
      <c r="AA16" s="752"/>
      <c r="AB16" s="752"/>
      <c r="AC16" s="752"/>
      <c r="AD16" s="752"/>
      <c r="AE16" s="753"/>
      <c r="AF16" s="754"/>
      <c r="AG16" s="755"/>
      <c r="AH16" s="755"/>
      <c r="AI16" s="755"/>
      <c r="AJ16" s="756"/>
      <c r="AK16" s="737"/>
      <c r="AL16" s="738"/>
      <c r="AM16" s="738"/>
      <c r="AN16" s="738"/>
      <c r="AO16" s="738"/>
      <c r="AP16" s="738"/>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550</v>
      </c>
      <c r="BT16" s="742" t="s">
        <v>550</v>
      </c>
      <c r="BU16" s="742" t="s">
        <v>550</v>
      </c>
      <c r="BV16" s="742" t="s">
        <v>550</v>
      </c>
      <c r="BW16" s="742" t="s">
        <v>550</v>
      </c>
      <c r="BX16" s="742" t="s">
        <v>550</v>
      </c>
      <c r="BY16" s="742" t="s">
        <v>550</v>
      </c>
      <c r="BZ16" s="742" t="s">
        <v>550</v>
      </c>
      <c r="CA16" s="742" t="s">
        <v>550</v>
      </c>
      <c r="CB16" s="742" t="s">
        <v>550</v>
      </c>
      <c r="CC16" s="742" t="s">
        <v>550</v>
      </c>
      <c r="CD16" s="742" t="s">
        <v>550</v>
      </c>
      <c r="CE16" s="742" t="s">
        <v>550</v>
      </c>
      <c r="CF16" s="742" t="s">
        <v>550</v>
      </c>
      <c r="CG16" s="743" t="s">
        <v>550</v>
      </c>
      <c r="CH16" s="744">
        <v>-3</v>
      </c>
      <c r="CI16" s="745"/>
      <c r="CJ16" s="745"/>
      <c r="CK16" s="745"/>
      <c r="CL16" s="746"/>
      <c r="CM16" s="744">
        <v>1701</v>
      </c>
      <c r="CN16" s="745"/>
      <c r="CO16" s="745"/>
      <c r="CP16" s="745"/>
      <c r="CQ16" s="746"/>
      <c r="CR16" s="744">
        <v>5</v>
      </c>
      <c r="CS16" s="745"/>
      <c r="CT16" s="745"/>
      <c r="CU16" s="745"/>
      <c r="CV16" s="746"/>
      <c r="CW16" s="744">
        <v>201</v>
      </c>
      <c r="CX16" s="745"/>
      <c r="CY16" s="745"/>
      <c r="CZ16" s="745"/>
      <c r="DA16" s="746"/>
      <c r="DB16" s="744">
        <v>5031</v>
      </c>
      <c r="DC16" s="745"/>
      <c r="DD16" s="745"/>
      <c r="DE16" s="745"/>
      <c r="DF16" s="746"/>
      <c r="DG16" s="744"/>
      <c r="DH16" s="745"/>
      <c r="DI16" s="745"/>
      <c r="DJ16" s="745"/>
      <c r="DK16" s="746"/>
      <c r="DL16" s="744">
        <v>7000</v>
      </c>
      <c r="DM16" s="745"/>
      <c r="DN16" s="745"/>
      <c r="DO16" s="745"/>
      <c r="DP16" s="746"/>
      <c r="DQ16" s="744"/>
      <c r="DR16" s="745"/>
      <c r="DS16" s="745"/>
      <c r="DT16" s="745"/>
      <c r="DU16" s="746"/>
      <c r="DV16" s="741"/>
      <c r="DW16" s="742"/>
      <c r="DX16" s="742"/>
      <c r="DY16" s="742"/>
      <c r="DZ16" s="747"/>
      <c r="EA16" s="233"/>
    </row>
    <row r="17" spans="1:131" s="234" customFormat="1" ht="26.25" customHeight="1" x14ac:dyDescent="0.2">
      <c r="A17" s="237">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551</v>
      </c>
      <c r="BT17" s="742" t="s">
        <v>551</v>
      </c>
      <c r="BU17" s="742" t="s">
        <v>551</v>
      </c>
      <c r="BV17" s="742" t="s">
        <v>551</v>
      </c>
      <c r="BW17" s="742" t="s">
        <v>551</v>
      </c>
      <c r="BX17" s="742" t="s">
        <v>551</v>
      </c>
      <c r="BY17" s="742" t="s">
        <v>551</v>
      </c>
      <c r="BZ17" s="742" t="s">
        <v>551</v>
      </c>
      <c r="CA17" s="742" t="s">
        <v>551</v>
      </c>
      <c r="CB17" s="742" t="s">
        <v>551</v>
      </c>
      <c r="CC17" s="742" t="s">
        <v>551</v>
      </c>
      <c r="CD17" s="742" t="s">
        <v>551</v>
      </c>
      <c r="CE17" s="742" t="s">
        <v>551</v>
      </c>
      <c r="CF17" s="742" t="s">
        <v>551</v>
      </c>
      <c r="CG17" s="743" t="s">
        <v>551</v>
      </c>
      <c r="CH17" s="744">
        <v>33</v>
      </c>
      <c r="CI17" s="745"/>
      <c r="CJ17" s="745"/>
      <c r="CK17" s="745"/>
      <c r="CL17" s="746"/>
      <c r="CM17" s="744">
        <v>1921</v>
      </c>
      <c r="CN17" s="745"/>
      <c r="CO17" s="745"/>
      <c r="CP17" s="745"/>
      <c r="CQ17" s="746"/>
      <c r="CR17" s="744">
        <v>800</v>
      </c>
      <c r="CS17" s="745"/>
      <c r="CT17" s="745"/>
      <c r="CU17" s="745"/>
      <c r="CV17" s="746"/>
      <c r="CW17" s="744">
        <v>0</v>
      </c>
      <c r="CX17" s="745"/>
      <c r="CY17" s="745"/>
      <c r="CZ17" s="745"/>
      <c r="DA17" s="746"/>
      <c r="DB17" s="744">
        <v>0</v>
      </c>
      <c r="DC17" s="745"/>
      <c r="DD17" s="745"/>
      <c r="DE17" s="745"/>
      <c r="DF17" s="746"/>
      <c r="DG17" s="744"/>
      <c r="DH17" s="745"/>
      <c r="DI17" s="745"/>
      <c r="DJ17" s="745"/>
      <c r="DK17" s="746"/>
      <c r="DL17" s="744"/>
      <c r="DM17" s="745"/>
      <c r="DN17" s="745"/>
      <c r="DO17" s="745"/>
      <c r="DP17" s="746"/>
      <c r="DQ17" s="744"/>
      <c r="DR17" s="745"/>
      <c r="DS17" s="745"/>
      <c r="DT17" s="745"/>
      <c r="DU17" s="746"/>
      <c r="DV17" s="741"/>
      <c r="DW17" s="742"/>
      <c r="DX17" s="742"/>
      <c r="DY17" s="742"/>
      <c r="DZ17" s="747"/>
      <c r="EA17" s="233"/>
    </row>
    <row r="18" spans="1:131" s="234" customFormat="1" ht="26.25" customHeight="1" x14ac:dyDescent="0.2">
      <c r="A18" s="237">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552</v>
      </c>
      <c r="BT18" s="742" t="s">
        <v>552</v>
      </c>
      <c r="BU18" s="742" t="s">
        <v>552</v>
      </c>
      <c r="BV18" s="742" t="s">
        <v>552</v>
      </c>
      <c r="BW18" s="742" t="s">
        <v>552</v>
      </c>
      <c r="BX18" s="742" t="s">
        <v>552</v>
      </c>
      <c r="BY18" s="742" t="s">
        <v>552</v>
      </c>
      <c r="BZ18" s="742" t="s">
        <v>552</v>
      </c>
      <c r="CA18" s="742" t="s">
        <v>552</v>
      </c>
      <c r="CB18" s="742" t="s">
        <v>552</v>
      </c>
      <c r="CC18" s="742" t="s">
        <v>552</v>
      </c>
      <c r="CD18" s="742" t="s">
        <v>552</v>
      </c>
      <c r="CE18" s="742" t="s">
        <v>552</v>
      </c>
      <c r="CF18" s="742" t="s">
        <v>552</v>
      </c>
      <c r="CG18" s="743" t="s">
        <v>552</v>
      </c>
      <c r="CH18" s="744">
        <v>6</v>
      </c>
      <c r="CI18" s="745"/>
      <c r="CJ18" s="745"/>
      <c r="CK18" s="745"/>
      <c r="CL18" s="746"/>
      <c r="CM18" s="744">
        <v>155</v>
      </c>
      <c r="CN18" s="745"/>
      <c r="CO18" s="745"/>
      <c r="CP18" s="745"/>
      <c r="CQ18" s="746"/>
      <c r="CR18" s="744">
        <v>400</v>
      </c>
      <c r="CS18" s="745"/>
      <c r="CT18" s="745"/>
      <c r="CU18" s="745"/>
      <c r="CV18" s="746"/>
      <c r="CW18" s="744">
        <v>0</v>
      </c>
      <c r="CX18" s="745"/>
      <c r="CY18" s="745"/>
      <c r="CZ18" s="745"/>
      <c r="DA18" s="746"/>
      <c r="DB18" s="744">
        <v>0</v>
      </c>
      <c r="DC18" s="745"/>
      <c r="DD18" s="745"/>
      <c r="DE18" s="745"/>
      <c r="DF18" s="746"/>
      <c r="DG18" s="744"/>
      <c r="DH18" s="745"/>
      <c r="DI18" s="745"/>
      <c r="DJ18" s="745"/>
      <c r="DK18" s="746"/>
      <c r="DL18" s="744"/>
      <c r="DM18" s="745"/>
      <c r="DN18" s="745"/>
      <c r="DO18" s="745"/>
      <c r="DP18" s="746"/>
      <c r="DQ18" s="744"/>
      <c r="DR18" s="745"/>
      <c r="DS18" s="745"/>
      <c r="DT18" s="745"/>
      <c r="DU18" s="746"/>
      <c r="DV18" s="741"/>
      <c r="DW18" s="742"/>
      <c r="DX18" s="742"/>
      <c r="DY18" s="742"/>
      <c r="DZ18" s="747"/>
      <c r="EA18" s="233"/>
    </row>
    <row r="19" spans="1:131" s="234" customFormat="1" ht="26.25" customHeight="1" x14ac:dyDescent="0.2">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553</v>
      </c>
      <c r="BT19" s="742" t="s">
        <v>553</v>
      </c>
      <c r="BU19" s="742" t="s">
        <v>553</v>
      </c>
      <c r="BV19" s="742" t="s">
        <v>553</v>
      </c>
      <c r="BW19" s="742" t="s">
        <v>553</v>
      </c>
      <c r="BX19" s="742" t="s">
        <v>553</v>
      </c>
      <c r="BY19" s="742" t="s">
        <v>553</v>
      </c>
      <c r="BZ19" s="742" t="s">
        <v>553</v>
      </c>
      <c r="CA19" s="742" t="s">
        <v>553</v>
      </c>
      <c r="CB19" s="742" t="s">
        <v>553</v>
      </c>
      <c r="CC19" s="742" t="s">
        <v>553</v>
      </c>
      <c r="CD19" s="742" t="s">
        <v>553</v>
      </c>
      <c r="CE19" s="742" t="s">
        <v>553</v>
      </c>
      <c r="CF19" s="742" t="s">
        <v>553</v>
      </c>
      <c r="CG19" s="743" t="s">
        <v>553</v>
      </c>
      <c r="CH19" s="744">
        <v>0</v>
      </c>
      <c r="CI19" s="745"/>
      <c r="CJ19" s="745"/>
      <c r="CK19" s="745"/>
      <c r="CL19" s="746"/>
      <c r="CM19" s="744">
        <v>1064</v>
      </c>
      <c r="CN19" s="745"/>
      <c r="CO19" s="745"/>
      <c r="CP19" s="745"/>
      <c r="CQ19" s="746"/>
      <c r="CR19" s="744">
        <v>10</v>
      </c>
      <c r="CS19" s="745"/>
      <c r="CT19" s="745"/>
      <c r="CU19" s="745"/>
      <c r="CV19" s="746"/>
      <c r="CW19" s="744">
        <v>5</v>
      </c>
      <c r="CX19" s="745"/>
      <c r="CY19" s="745"/>
      <c r="CZ19" s="745"/>
      <c r="DA19" s="746"/>
      <c r="DB19" s="744">
        <v>0</v>
      </c>
      <c r="DC19" s="745"/>
      <c r="DD19" s="745"/>
      <c r="DE19" s="745"/>
      <c r="DF19" s="746"/>
      <c r="DG19" s="744"/>
      <c r="DH19" s="745"/>
      <c r="DI19" s="745"/>
      <c r="DJ19" s="745"/>
      <c r="DK19" s="746"/>
      <c r="DL19" s="744"/>
      <c r="DM19" s="745"/>
      <c r="DN19" s="745"/>
      <c r="DO19" s="745"/>
      <c r="DP19" s="746"/>
      <c r="DQ19" s="744"/>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554</v>
      </c>
      <c r="BT20" s="742" t="s">
        <v>554</v>
      </c>
      <c r="BU20" s="742" t="s">
        <v>554</v>
      </c>
      <c r="BV20" s="742" t="s">
        <v>554</v>
      </c>
      <c r="BW20" s="742" t="s">
        <v>554</v>
      </c>
      <c r="BX20" s="742" t="s">
        <v>554</v>
      </c>
      <c r="BY20" s="742" t="s">
        <v>554</v>
      </c>
      <c r="BZ20" s="742" t="s">
        <v>554</v>
      </c>
      <c r="CA20" s="742" t="s">
        <v>554</v>
      </c>
      <c r="CB20" s="742" t="s">
        <v>554</v>
      </c>
      <c r="CC20" s="742" t="s">
        <v>554</v>
      </c>
      <c r="CD20" s="742" t="s">
        <v>554</v>
      </c>
      <c r="CE20" s="742" t="s">
        <v>554</v>
      </c>
      <c r="CF20" s="742" t="s">
        <v>554</v>
      </c>
      <c r="CG20" s="743" t="s">
        <v>554</v>
      </c>
      <c r="CH20" s="744">
        <v>6</v>
      </c>
      <c r="CI20" s="745"/>
      <c r="CJ20" s="745"/>
      <c r="CK20" s="745"/>
      <c r="CL20" s="746"/>
      <c r="CM20" s="744">
        <v>2065</v>
      </c>
      <c r="CN20" s="745"/>
      <c r="CO20" s="745"/>
      <c r="CP20" s="745"/>
      <c r="CQ20" s="746"/>
      <c r="CR20" s="744">
        <v>30</v>
      </c>
      <c r="CS20" s="745"/>
      <c r="CT20" s="745"/>
      <c r="CU20" s="745"/>
      <c r="CV20" s="746"/>
      <c r="CW20" s="744">
        <v>81</v>
      </c>
      <c r="CX20" s="745"/>
      <c r="CY20" s="745"/>
      <c r="CZ20" s="745"/>
      <c r="DA20" s="746"/>
      <c r="DB20" s="744">
        <v>0</v>
      </c>
      <c r="DC20" s="745"/>
      <c r="DD20" s="745"/>
      <c r="DE20" s="745"/>
      <c r="DF20" s="746"/>
      <c r="DG20" s="744"/>
      <c r="DH20" s="745"/>
      <c r="DI20" s="745"/>
      <c r="DJ20" s="745"/>
      <c r="DK20" s="746"/>
      <c r="DL20" s="744"/>
      <c r="DM20" s="745"/>
      <c r="DN20" s="745"/>
      <c r="DO20" s="745"/>
      <c r="DP20" s="746"/>
      <c r="DQ20" s="744"/>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555</v>
      </c>
      <c r="BT21" s="742" t="s">
        <v>555</v>
      </c>
      <c r="BU21" s="742" t="s">
        <v>555</v>
      </c>
      <c r="BV21" s="742" t="s">
        <v>555</v>
      </c>
      <c r="BW21" s="742" t="s">
        <v>555</v>
      </c>
      <c r="BX21" s="742" t="s">
        <v>555</v>
      </c>
      <c r="BY21" s="742" t="s">
        <v>555</v>
      </c>
      <c r="BZ21" s="742" t="s">
        <v>555</v>
      </c>
      <c r="CA21" s="742" t="s">
        <v>555</v>
      </c>
      <c r="CB21" s="742" t="s">
        <v>555</v>
      </c>
      <c r="CC21" s="742" t="s">
        <v>555</v>
      </c>
      <c r="CD21" s="742" t="s">
        <v>555</v>
      </c>
      <c r="CE21" s="742" t="s">
        <v>555</v>
      </c>
      <c r="CF21" s="742" t="s">
        <v>555</v>
      </c>
      <c r="CG21" s="743" t="s">
        <v>555</v>
      </c>
      <c r="CH21" s="744">
        <v>-6</v>
      </c>
      <c r="CI21" s="745"/>
      <c r="CJ21" s="745"/>
      <c r="CK21" s="745"/>
      <c r="CL21" s="746"/>
      <c r="CM21" s="744">
        <v>629</v>
      </c>
      <c r="CN21" s="745"/>
      <c r="CO21" s="745"/>
      <c r="CP21" s="745"/>
      <c r="CQ21" s="746"/>
      <c r="CR21" s="744">
        <v>150</v>
      </c>
      <c r="CS21" s="745"/>
      <c r="CT21" s="745"/>
      <c r="CU21" s="745"/>
      <c r="CV21" s="746"/>
      <c r="CW21" s="744">
        <v>45</v>
      </c>
      <c r="CX21" s="745"/>
      <c r="CY21" s="745"/>
      <c r="CZ21" s="745"/>
      <c r="DA21" s="746"/>
      <c r="DB21" s="744">
        <v>0</v>
      </c>
      <c r="DC21" s="745"/>
      <c r="DD21" s="745"/>
      <c r="DE21" s="745"/>
      <c r="DF21" s="746"/>
      <c r="DG21" s="744"/>
      <c r="DH21" s="745"/>
      <c r="DI21" s="745"/>
      <c r="DJ21" s="745"/>
      <c r="DK21" s="746"/>
      <c r="DL21" s="744"/>
      <c r="DM21" s="745"/>
      <c r="DN21" s="745"/>
      <c r="DO21" s="745"/>
      <c r="DP21" s="746"/>
      <c r="DQ21" s="744"/>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363</v>
      </c>
      <c r="BA22" s="780"/>
      <c r="BB22" s="780"/>
      <c r="BC22" s="780"/>
      <c r="BD22" s="781"/>
      <c r="BE22" s="232"/>
      <c r="BF22" s="232"/>
      <c r="BG22" s="232"/>
      <c r="BH22" s="232"/>
      <c r="BI22" s="232"/>
      <c r="BJ22" s="232"/>
      <c r="BK22" s="232"/>
      <c r="BL22" s="232"/>
      <c r="BM22" s="232"/>
      <c r="BN22" s="232"/>
      <c r="BO22" s="232"/>
      <c r="BP22" s="232"/>
      <c r="BQ22" s="237">
        <v>16</v>
      </c>
      <c r="BR22" s="238" t="s">
        <v>542</v>
      </c>
      <c r="BS22" s="741" t="s">
        <v>556</v>
      </c>
      <c r="BT22" s="742" t="s">
        <v>556</v>
      </c>
      <c r="BU22" s="742" t="s">
        <v>556</v>
      </c>
      <c r="BV22" s="742" t="s">
        <v>556</v>
      </c>
      <c r="BW22" s="742" t="s">
        <v>556</v>
      </c>
      <c r="BX22" s="742" t="s">
        <v>556</v>
      </c>
      <c r="BY22" s="742" t="s">
        <v>556</v>
      </c>
      <c r="BZ22" s="742" t="s">
        <v>556</v>
      </c>
      <c r="CA22" s="742" t="s">
        <v>556</v>
      </c>
      <c r="CB22" s="742" t="s">
        <v>556</v>
      </c>
      <c r="CC22" s="742" t="s">
        <v>556</v>
      </c>
      <c r="CD22" s="742" t="s">
        <v>556</v>
      </c>
      <c r="CE22" s="742" t="s">
        <v>556</v>
      </c>
      <c r="CF22" s="742" t="s">
        <v>556</v>
      </c>
      <c r="CG22" s="743" t="s">
        <v>556</v>
      </c>
      <c r="CH22" s="744">
        <v>-33</v>
      </c>
      <c r="CI22" s="745"/>
      <c r="CJ22" s="745"/>
      <c r="CK22" s="745"/>
      <c r="CL22" s="746"/>
      <c r="CM22" s="744">
        <v>1399</v>
      </c>
      <c r="CN22" s="745"/>
      <c r="CO22" s="745"/>
      <c r="CP22" s="745"/>
      <c r="CQ22" s="746"/>
      <c r="CR22" s="744">
        <v>5</v>
      </c>
      <c r="CS22" s="745"/>
      <c r="CT22" s="745"/>
      <c r="CU22" s="745"/>
      <c r="CV22" s="746"/>
      <c r="CW22" s="744">
        <v>205</v>
      </c>
      <c r="CX22" s="745"/>
      <c r="CY22" s="745"/>
      <c r="CZ22" s="745"/>
      <c r="DA22" s="746"/>
      <c r="DB22" s="744">
        <v>0</v>
      </c>
      <c r="DC22" s="745"/>
      <c r="DD22" s="745"/>
      <c r="DE22" s="745"/>
      <c r="DF22" s="746"/>
      <c r="DG22" s="744"/>
      <c r="DH22" s="745"/>
      <c r="DI22" s="745"/>
      <c r="DJ22" s="745"/>
      <c r="DK22" s="746"/>
      <c r="DL22" s="744">
        <v>167</v>
      </c>
      <c r="DM22" s="745"/>
      <c r="DN22" s="745"/>
      <c r="DO22" s="745"/>
      <c r="DP22" s="746"/>
      <c r="DQ22" s="744"/>
      <c r="DR22" s="745"/>
      <c r="DS22" s="745"/>
      <c r="DT22" s="745"/>
      <c r="DU22" s="746"/>
      <c r="DV22" s="741"/>
      <c r="DW22" s="742"/>
      <c r="DX22" s="742"/>
      <c r="DY22" s="742"/>
      <c r="DZ22" s="747"/>
      <c r="EA22" s="233"/>
    </row>
    <row r="23" spans="1:131" s="234" customFormat="1" ht="26.25" customHeight="1" thickBot="1" x14ac:dyDescent="0.25">
      <c r="A23" s="239" t="s">
        <v>364</v>
      </c>
      <c r="B23" s="757" t="s">
        <v>365</v>
      </c>
      <c r="C23" s="758"/>
      <c r="D23" s="758"/>
      <c r="E23" s="758"/>
      <c r="F23" s="758"/>
      <c r="G23" s="758"/>
      <c r="H23" s="758"/>
      <c r="I23" s="758"/>
      <c r="J23" s="758"/>
      <c r="K23" s="758"/>
      <c r="L23" s="758"/>
      <c r="M23" s="758"/>
      <c r="N23" s="758"/>
      <c r="O23" s="758"/>
      <c r="P23" s="759"/>
      <c r="Q23" s="760">
        <v>931728</v>
      </c>
      <c r="R23" s="761"/>
      <c r="S23" s="761"/>
      <c r="T23" s="761"/>
      <c r="U23" s="761"/>
      <c r="V23" s="761">
        <v>912533</v>
      </c>
      <c r="W23" s="761"/>
      <c r="X23" s="761"/>
      <c r="Y23" s="761"/>
      <c r="Z23" s="761"/>
      <c r="AA23" s="761">
        <v>19195</v>
      </c>
      <c r="AB23" s="761"/>
      <c r="AC23" s="761"/>
      <c r="AD23" s="761"/>
      <c r="AE23" s="762"/>
      <c r="AF23" s="763">
        <v>10051</v>
      </c>
      <c r="AG23" s="761"/>
      <c r="AH23" s="761"/>
      <c r="AI23" s="761"/>
      <c r="AJ23" s="764"/>
      <c r="AK23" s="765"/>
      <c r="AL23" s="766"/>
      <c r="AM23" s="766"/>
      <c r="AN23" s="766"/>
      <c r="AO23" s="766"/>
      <c r="AP23" s="761">
        <v>1172777</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557</v>
      </c>
      <c r="BT23" s="742" t="s">
        <v>557</v>
      </c>
      <c r="BU23" s="742" t="s">
        <v>557</v>
      </c>
      <c r="BV23" s="742" t="s">
        <v>557</v>
      </c>
      <c r="BW23" s="742" t="s">
        <v>557</v>
      </c>
      <c r="BX23" s="742" t="s">
        <v>557</v>
      </c>
      <c r="BY23" s="742" t="s">
        <v>557</v>
      </c>
      <c r="BZ23" s="742" t="s">
        <v>557</v>
      </c>
      <c r="CA23" s="742" t="s">
        <v>557</v>
      </c>
      <c r="CB23" s="742" t="s">
        <v>557</v>
      </c>
      <c r="CC23" s="742" t="s">
        <v>557</v>
      </c>
      <c r="CD23" s="742" t="s">
        <v>557</v>
      </c>
      <c r="CE23" s="742" t="s">
        <v>557</v>
      </c>
      <c r="CF23" s="742" t="s">
        <v>557</v>
      </c>
      <c r="CG23" s="743" t="s">
        <v>557</v>
      </c>
      <c r="CH23" s="744" t="s">
        <v>558</v>
      </c>
      <c r="CI23" s="745"/>
      <c r="CJ23" s="745"/>
      <c r="CK23" s="745"/>
      <c r="CL23" s="746"/>
      <c r="CM23" s="744">
        <v>105</v>
      </c>
      <c r="CN23" s="745"/>
      <c r="CO23" s="745"/>
      <c r="CP23" s="745"/>
      <c r="CQ23" s="746"/>
      <c r="CR23" s="744">
        <v>30</v>
      </c>
      <c r="CS23" s="745"/>
      <c r="CT23" s="745"/>
      <c r="CU23" s="745"/>
      <c r="CV23" s="746"/>
      <c r="CW23" s="744">
        <v>14</v>
      </c>
      <c r="CX23" s="745"/>
      <c r="CY23" s="745"/>
      <c r="CZ23" s="745"/>
      <c r="DA23" s="746"/>
      <c r="DB23" s="744">
        <v>0</v>
      </c>
      <c r="DC23" s="745"/>
      <c r="DD23" s="745"/>
      <c r="DE23" s="745"/>
      <c r="DF23" s="746"/>
      <c r="DG23" s="744"/>
      <c r="DH23" s="745"/>
      <c r="DI23" s="745"/>
      <c r="DJ23" s="745"/>
      <c r="DK23" s="746"/>
      <c r="DL23" s="744"/>
      <c r="DM23" s="745"/>
      <c r="DN23" s="745"/>
      <c r="DO23" s="745"/>
      <c r="DP23" s="746"/>
      <c r="DQ23" s="744"/>
      <c r="DR23" s="745"/>
      <c r="DS23" s="745"/>
      <c r="DT23" s="745"/>
      <c r="DU23" s="746"/>
      <c r="DV23" s="741"/>
      <c r="DW23" s="742"/>
      <c r="DX23" s="742"/>
      <c r="DY23" s="742"/>
      <c r="DZ23" s="747"/>
      <c r="EA23" s="233"/>
    </row>
    <row r="24" spans="1:131" s="234" customFormat="1" ht="26.25" customHeight="1" x14ac:dyDescent="0.2">
      <c r="A24" s="782" t="s">
        <v>366</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559</v>
      </c>
      <c r="BT24" s="742" t="s">
        <v>559</v>
      </c>
      <c r="BU24" s="742" t="s">
        <v>559</v>
      </c>
      <c r="BV24" s="742" t="s">
        <v>559</v>
      </c>
      <c r="BW24" s="742" t="s">
        <v>559</v>
      </c>
      <c r="BX24" s="742" t="s">
        <v>559</v>
      </c>
      <c r="BY24" s="742" t="s">
        <v>559</v>
      </c>
      <c r="BZ24" s="742" t="s">
        <v>559</v>
      </c>
      <c r="CA24" s="742" t="s">
        <v>559</v>
      </c>
      <c r="CB24" s="742" t="s">
        <v>559</v>
      </c>
      <c r="CC24" s="742" t="s">
        <v>559</v>
      </c>
      <c r="CD24" s="742" t="s">
        <v>559</v>
      </c>
      <c r="CE24" s="742" t="s">
        <v>559</v>
      </c>
      <c r="CF24" s="742" t="s">
        <v>559</v>
      </c>
      <c r="CG24" s="743" t="s">
        <v>559</v>
      </c>
      <c r="CH24" s="744">
        <v>-184</v>
      </c>
      <c r="CI24" s="745"/>
      <c r="CJ24" s="745"/>
      <c r="CK24" s="745"/>
      <c r="CL24" s="746"/>
      <c r="CM24" s="744">
        <v>-853</v>
      </c>
      <c r="CN24" s="745"/>
      <c r="CO24" s="745"/>
      <c r="CP24" s="745"/>
      <c r="CQ24" s="746"/>
      <c r="CR24" s="744">
        <v>150</v>
      </c>
      <c r="CS24" s="745"/>
      <c r="CT24" s="745"/>
      <c r="CU24" s="745"/>
      <c r="CV24" s="746"/>
      <c r="CW24" s="744">
        <v>16</v>
      </c>
      <c r="CX24" s="745"/>
      <c r="CY24" s="745"/>
      <c r="CZ24" s="745"/>
      <c r="DA24" s="746"/>
      <c r="DB24" s="744">
        <v>100</v>
      </c>
      <c r="DC24" s="745"/>
      <c r="DD24" s="745"/>
      <c r="DE24" s="745"/>
      <c r="DF24" s="746"/>
      <c r="DG24" s="744"/>
      <c r="DH24" s="745"/>
      <c r="DI24" s="745"/>
      <c r="DJ24" s="745"/>
      <c r="DK24" s="746"/>
      <c r="DL24" s="744"/>
      <c r="DM24" s="745"/>
      <c r="DN24" s="745"/>
      <c r="DO24" s="745"/>
      <c r="DP24" s="746"/>
      <c r="DQ24" s="744"/>
      <c r="DR24" s="745"/>
      <c r="DS24" s="745"/>
      <c r="DT24" s="745"/>
      <c r="DU24" s="746"/>
      <c r="DV24" s="741"/>
      <c r="DW24" s="742"/>
      <c r="DX24" s="742"/>
      <c r="DY24" s="742"/>
      <c r="DZ24" s="747"/>
      <c r="EA24" s="233"/>
    </row>
    <row r="25" spans="1:131" ht="26.25" customHeight="1" thickBot="1" x14ac:dyDescent="0.25">
      <c r="A25" s="693" t="s">
        <v>367</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560</v>
      </c>
      <c r="BT25" s="742" t="s">
        <v>560</v>
      </c>
      <c r="BU25" s="742" t="s">
        <v>560</v>
      </c>
      <c r="BV25" s="742" t="s">
        <v>560</v>
      </c>
      <c r="BW25" s="742" t="s">
        <v>560</v>
      </c>
      <c r="BX25" s="742" t="s">
        <v>560</v>
      </c>
      <c r="BY25" s="742" t="s">
        <v>560</v>
      </c>
      <c r="BZ25" s="742" t="s">
        <v>560</v>
      </c>
      <c r="CA25" s="742" t="s">
        <v>560</v>
      </c>
      <c r="CB25" s="742" t="s">
        <v>560</v>
      </c>
      <c r="CC25" s="742" t="s">
        <v>560</v>
      </c>
      <c r="CD25" s="742" t="s">
        <v>560</v>
      </c>
      <c r="CE25" s="742" t="s">
        <v>560</v>
      </c>
      <c r="CF25" s="742" t="s">
        <v>560</v>
      </c>
      <c r="CG25" s="743" t="s">
        <v>560</v>
      </c>
      <c r="CH25" s="744">
        <v>25</v>
      </c>
      <c r="CI25" s="745"/>
      <c r="CJ25" s="745"/>
      <c r="CK25" s="745"/>
      <c r="CL25" s="746"/>
      <c r="CM25" s="744">
        <v>501</v>
      </c>
      <c r="CN25" s="745"/>
      <c r="CO25" s="745"/>
      <c r="CP25" s="745"/>
      <c r="CQ25" s="746"/>
      <c r="CR25" s="744">
        <v>94</v>
      </c>
      <c r="CS25" s="745"/>
      <c r="CT25" s="745"/>
      <c r="CU25" s="745"/>
      <c r="CV25" s="746"/>
      <c r="CW25" s="744">
        <v>98</v>
      </c>
      <c r="CX25" s="745"/>
      <c r="CY25" s="745"/>
      <c r="CZ25" s="745"/>
      <c r="DA25" s="746"/>
      <c r="DB25" s="744">
        <v>0</v>
      </c>
      <c r="DC25" s="745"/>
      <c r="DD25" s="745"/>
      <c r="DE25" s="745"/>
      <c r="DF25" s="746"/>
      <c r="DG25" s="744"/>
      <c r="DH25" s="745"/>
      <c r="DI25" s="745"/>
      <c r="DJ25" s="745"/>
      <c r="DK25" s="746"/>
      <c r="DL25" s="744"/>
      <c r="DM25" s="745"/>
      <c r="DN25" s="745"/>
      <c r="DO25" s="745"/>
      <c r="DP25" s="746"/>
      <c r="DQ25" s="744"/>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368</v>
      </c>
      <c r="R26" s="702"/>
      <c r="S26" s="702"/>
      <c r="T26" s="702"/>
      <c r="U26" s="703"/>
      <c r="V26" s="701" t="s">
        <v>369</v>
      </c>
      <c r="W26" s="702"/>
      <c r="X26" s="702"/>
      <c r="Y26" s="702"/>
      <c r="Z26" s="703"/>
      <c r="AA26" s="701" t="s">
        <v>370</v>
      </c>
      <c r="AB26" s="702"/>
      <c r="AC26" s="702"/>
      <c r="AD26" s="702"/>
      <c r="AE26" s="702"/>
      <c r="AF26" s="788" t="s">
        <v>371</v>
      </c>
      <c r="AG26" s="789"/>
      <c r="AH26" s="789"/>
      <c r="AI26" s="789"/>
      <c r="AJ26" s="790"/>
      <c r="AK26" s="702" t="s">
        <v>372</v>
      </c>
      <c r="AL26" s="702"/>
      <c r="AM26" s="702"/>
      <c r="AN26" s="702"/>
      <c r="AO26" s="703"/>
      <c r="AP26" s="701" t="s">
        <v>373</v>
      </c>
      <c r="AQ26" s="702"/>
      <c r="AR26" s="702"/>
      <c r="AS26" s="702"/>
      <c r="AT26" s="703"/>
      <c r="AU26" s="701" t="s">
        <v>374</v>
      </c>
      <c r="AV26" s="702"/>
      <c r="AW26" s="702"/>
      <c r="AX26" s="702"/>
      <c r="AY26" s="703"/>
      <c r="AZ26" s="701" t="s">
        <v>375</v>
      </c>
      <c r="BA26" s="702"/>
      <c r="BB26" s="702"/>
      <c r="BC26" s="702"/>
      <c r="BD26" s="703"/>
      <c r="BE26" s="701" t="s">
        <v>344</v>
      </c>
      <c r="BF26" s="702"/>
      <c r="BG26" s="702"/>
      <c r="BH26" s="702"/>
      <c r="BI26" s="708"/>
      <c r="BJ26" s="231"/>
      <c r="BK26" s="231"/>
      <c r="BL26" s="231"/>
      <c r="BM26" s="231"/>
      <c r="BN26" s="231"/>
      <c r="BO26" s="240"/>
      <c r="BP26" s="240"/>
      <c r="BQ26" s="237">
        <v>20</v>
      </c>
      <c r="BR26" s="238"/>
      <c r="BS26" s="741" t="s">
        <v>561</v>
      </c>
      <c r="BT26" s="742" t="s">
        <v>561</v>
      </c>
      <c r="BU26" s="742" t="s">
        <v>561</v>
      </c>
      <c r="BV26" s="742" t="s">
        <v>561</v>
      </c>
      <c r="BW26" s="742" t="s">
        <v>561</v>
      </c>
      <c r="BX26" s="742" t="s">
        <v>561</v>
      </c>
      <c r="BY26" s="742" t="s">
        <v>561</v>
      </c>
      <c r="BZ26" s="742" t="s">
        <v>561</v>
      </c>
      <c r="CA26" s="742" t="s">
        <v>561</v>
      </c>
      <c r="CB26" s="742" t="s">
        <v>561</v>
      </c>
      <c r="CC26" s="742" t="s">
        <v>561</v>
      </c>
      <c r="CD26" s="742" t="s">
        <v>561</v>
      </c>
      <c r="CE26" s="742" t="s">
        <v>561</v>
      </c>
      <c r="CF26" s="742" t="s">
        <v>561</v>
      </c>
      <c r="CG26" s="743" t="s">
        <v>561</v>
      </c>
      <c r="CH26" s="744">
        <v>22</v>
      </c>
      <c r="CI26" s="745"/>
      <c r="CJ26" s="745"/>
      <c r="CK26" s="745"/>
      <c r="CL26" s="746"/>
      <c r="CM26" s="744">
        <v>392</v>
      </c>
      <c r="CN26" s="745"/>
      <c r="CO26" s="745"/>
      <c r="CP26" s="745"/>
      <c r="CQ26" s="746"/>
      <c r="CR26" s="744">
        <v>120</v>
      </c>
      <c r="CS26" s="745"/>
      <c r="CT26" s="745"/>
      <c r="CU26" s="745"/>
      <c r="CV26" s="746"/>
      <c r="CW26" s="744">
        <v>1</v>
      </c>
      <c r="CX26" s="745"/>
      <c r="CY26" s="745"/>
      <c r="CZ26" s="745"/>
      <c r="DA26" s="746"/>
      <c r="DB26" s="744">
        <v>0</v>
      </c>
      <c r="DC26" s="745"/>
      <c r="DD26" s="745"/>
      <c r="DE26" s="745"/>
      <c r="DF26" s="746"/>
      <c r="DG26" s="744"/>
      <c r="DH26" s="745"/>
      <c r="DI26" s="745"/>
      <c r="DJ26" s="745"/>
      <c r="DK26" s="746"/>
      <c r="DL26" s="744"/>
      <c r="DM26" s="745"/>
      <c r="DN26" s="745"/>
      <c r="DO26" s="745"/>
      <c r="DP26" s="746"/>
      <c r="DQ26" s="744"/>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562</v>
      </c>
      <c r="BT27" s="742" t="s">
        <v>562</v>
      </c>
      <c r="BU27" s="742" t="s">
        <v>562</v>
      </c>
      <c r="BV27" s="742" t="s">
        <v>562</v>
      </c>
      <c r="BW27" s="742" t="s">
        <v>562</v>
      </c>
      <c r="BX27" s="742" t="s">
        <v>562</v>
      </c>
      <c r="BY27" s="742" t="s">
        <v>562</v>
      </c>
      <c r="BZ27" s="742" t="s">
        <v>562</v>
      </c>
      <c r="CA27" s="742" t="s">
        <v>562</v>
      </c>
      <c r="CB27" s="742" t="s">
        <v>562</v>
      </c>
      <c r="CC27" s="742" t="s">
        <v>562</v>
      </c>
      <c r="CD27" s="742" t="s">
        <v>562</v>
      </c>
      <c r="CE27" s="742" t="s">
        <v>562</v>
      </c>
      <c r="CF27" s="742" t="s">
        <v>562</v>
      </c>
      <c r="CG27" s="743" t="s">
        <v>562</v>
      </c>
      <c r="CH27" s="744">
        <v>100</v>
      </c>
      <c r="CI27" s="745"/>
      <c r="CJ27" s="745"/>
      <c r="CK27" s="745"/>
      <c r="CL27" s="746"/>
      <c r="CM27" s="744">
        <v>2111</v>
      </c>
      <c r="CN27" s="745"/>
      <c r="CO27" s="745"/>
      <c r="CP27" s="745"/>
      <c r="CQ27" s="746"/>
      <c r="CR27" s="744">
        <v>20</v>
      </c>
      <c r="CS27" s="745"/>
      <c r="CT27" s="745"/>
      <c r="CU27" s="745"/>
      <c r="CV27" s="746"/>
      <c r="CW27" s="744">
        <v>0</v>
      </c>
      <c r="CX27" s="745"/>
      <c r="CY27" s="745"/>
      <c r="CZ27" s="745"/>
      <c r="DA27" s="746"/>
      <c r="DB27" s="744">
        <v>0</v>
      </c>
      <c r="DC27" s="745"/>
      <c r="DD27" s="745"/>
      <c r="DE27" s="745"/>
      <c r="DF27" s="746"/>
      <c r="DG27" s="744"/>
      <c r="DH27" s="745"/>
      <c r="DI27" s="745"/>
      <c r="DJ27" s="745"/>
      <c r="DK27" s="746"/>
      <c r="DL27" s="744"/>
      <c r="DM27" s="745"/>
      <c r="DN27" s="745"/>
      <c r="DO27" s="745"/>
      <c r="DP27" s="746"/>
      <c r="DQ27" s="744"/>
      <c r="DR27" s="745"/>
      <c r="DS27" s="745"/>
      <c r="DT27" s="745"/>
      <c r="DU27" s="746"/>
      <c r="DV27" s="741"/>
      <c r="DW27" s="742"/>
      <c r="DX27" s="742"/>
      <c r="DY27" s="742"/>
      <c r="DZ27" s="747"/>
      <c r="EA27" s="229"/>
    </row>
    <row r="28" spans="1:131" ht="26.25" customHeight="1" thickTop="1" x14ac:dyDescent="0.2">
      <c r="A28" s="241">
        <v>1</v>
      </c>
      <c r="B28" s="717" t="s">
        <v>376</v>
      </c>
      <c r="C28" s="718"/>
      <c r="D28" s="718"/>
      <c r="E28" s="718"/>
      <c r="F28" s="718"/>
      <c r="G28" s="718"/>
      <c r="H28" s="718"/>
      <c r="I28" s="718"/>
      <c r="J28" s="718"/>
      <c r="K28" s="718"/>
      <c r="L28" s="718"/>
      <c r="M28" s="718"/>
      <c r="N28" s="718"/>
      <c r="O28" s="718"/>
      <c r="P28" s="719"/>
      <c r="Q28" s="798">
        <v>180546</v>
      </c>
      <c r="R28" s="799"/>
      <c r="S28" s="799"/>
      <c r="T28" s="799"/>
      <c r="U28" s="799"/>
      <c r="V28" s="799">
        <v>176370</v>
      </c>
      <c r="W28" s="799"/>
      <c r="X28" s="799"/>
      <c r="Y28" s="799"/>
      <c r="Z28" s="799"/>
      <c r="AA28" s="799">
        <v>4176</v>
      </c>
      <c r="AB28" s="799"/>
      <c r="AC28" s="799"/>
      <c r="AD28" s="799"/>
      <c r="AE28" s="800"/>
      <c r="AF28" s="801">
        <v>4176</v>
      </c>
      <c r="AG28" s="799"/>
      <c r="AH28" s="799"/>
      <c r="AI28" s="799"/>
      <c r="AJ28" s="802"/>
      <c r="AK28" s="803">
        <v>10605</v>
      </c>
      <c r="AL28" s="804"/>
      <c r="AM28" s="804"/>
      <c r="AN28" s="804"/>
      <c r="AO28" s="804"/>
      <c r="AP28" s="804"/>
      <c r="AQ28" s="804"/>
      <c r="AR28" s="804"/>
      <c r="AS28" s="804"/>
      <c r="AT28" s="804"/>
      <c r="AU28" s="804"/>
      <c r="AV28" s="804"/>
      <c r="AW28" s="804"/>
      <c r="AX28" s="804"/>
      <c r="AY28" s="804"/>
      <c r="AZ28" s="805"/>
      <c r="BA28" s="805"/>
      <c r="BB28" s="805"/>
      <c r="BC28" s="805"/>
      <c r="BD28" s="805"/>
      <c r="BE28" s="796"/>
      <c r="BF28" s="796"/>
      <c r="BG28" s="796"/>
      <c r="BH28" s="796"/>
      <c r="BI28" s="797"/>
      <c r="BJ28" s="231"/>
      <c r="BK28" s="231"/>
      <c r="BL28" s="231"/>
      <c r="BM28" s="231"/>
      <c r="BN28" s="231"/>
      <c r="BO28" s="240"/>
      <c r="BP28" s="240"/>
      <c r="BQ28" s="237">
        <v>22</v>
      </c>
      <c r="BR28" s="238"/>
      <c r="BS28" s="741" t="s">
        <v>563</v>
      </c>
      <c r="BT28" s="742" t="s">
        <v>563</v>
      </c>
      <c r="BU28" s="742" t="s">
        <v>563</v>
      </c>
      <c r="BV28" s="742" t="s">
        <v>563</v>
      </c>
      <c r="BW28" s="742" t="s">
        <v>563</v>
      </c>
      <c r="BX28" s="742" t="s">
        <v>563</v>
      </c>
      <c r="BY28" s="742" t="s">
        <v>563</v>
      </c>
      <c r="BZ28" s="742" t="s">
        <v>563</v>
      </c>
      <c r="CA28" s="742" t="s">
        <v>563</v>
      </c>
      <c r="CB28" s="742" t="s">
        <v>563</v>
      </c>
      <c r="CC28" s="742" t="s">
        <v>563</v>
      </c>
      <c r="CD28" s="742" t="s">
        <v>563</v>
      </c>
      <c r="CE28" s="742" t="s">
        <v>563</v>
      </c>
      <c r="CF28" s="742" t="s">
        <v>563</v>
      </c>
      <c r="CG28" s="743" t="s">
        <v>563</v>
      </c>
      <c r="CH28" s="744">
        <v>204</v>
      </c>
      <c r="CI28" s="745"/>
      <c r="CJ28" s="745"/>
      <c r="CK28" s="745"/>
      <c r="CL28" s="746"/>
      <c r="CM28" s="744">
        <v>1164</v>
      </c>
      <c r="CN28" s="745"/>
      <c r="CO28" s="745"/>
      <c r="CP28" s="745"/>
      <c r="CQ28" s="746"/>
      <c r="CR28" s="744">
        <v>3</v>
      </c>
      <c r="CS28" s="745"/>
      <c r="CT28" s="745"/>
      <c r="CU28" s="745"/>
      <c r="CV28" s="746"/>
      <c r="CW28" s="744">
        <v>5</v>
      </c>
      <c r="CX28" s="745"/>
      <c r="CY28" s="745"/>
      <c r="CZ28" s="745"/>
      <c r="DA28" s="746"/>
      <c r="DB28" s="744">
        <v>0</v>
      </c>
      <c r="DC28" s="745"/>
      <c r="DD28" s="745"/>
      <c r="DE28" s="745"/>
      <c r="DF28" s="746"/>
      <c r="DG28" s="744"/>
      <c r="DH28" s="745"/>
      <c r="DI28" s="745"/>
      <c r="DJ28" s="745"/>
      <c r="DK28" s="746"/>
      <c r="DL28" s="744"/>
      <c r="DM28" s="745"/>
      <c r="DN28" s="745"/>
      <c r="DO28" s="745"/>
      <c r="DP28" s="746"/>
      <c r="DQ28" s="744"/>
      <c r="DR28" s="745"/>
      <c r="DS28" s="745"/>
      <c r="DT28" s="745"/>
      <c r="DU28" s="746"/>
      <c r="DV28" s="741"/>
      <c r="DW28" s="742"/>
      <c r="DX28" s="742"/>
      <c r="DY28" s="742"/>
      <c r="DZ28" s="747"/>
      <c r="EA28" s="229"/>
    </row>
    <row r="29" spans="1:131" ht="26.25" customHeight="1" x14ac:dyDescent="0.2">
      <c r="A29" s="241">
        <v>2</v>
      </c>
      <c r="B29" s="748" t="s">
        <v>377</v>
      </c>
      <c r="C29" s="749"/>
      <c r="D29" s="749"/>
      <c r="E29" s="749"/>
      <c r="F29" s="749"/>
      <c r="G29" s="749"/>
      <c r="H29" s="749"/>
      <c r="I29" s="749"/>
      <c r="J29" s="749"/>
      <c r="K29" s="749"/>
      <c r="L29" s="749"/>
      <c r="M29" s="749"/>
      <c r="N29" s="749"/>
      <c r="O29" s="749"/>
      <c r="P29" s="750"/>
      <c r="Q29" s="751">
        <v>9048</v>
      </c>
      <c r="R29" s="752"/>
      <c r="S29" s="752"/>
      <c r="T29" s="752"/>
      <c r="U29" s="752"/>
      <c r="V29" s="752">
        <v>8208</v>
      </c>
      <c r="W29" s="752"/>
      <c r="X29" s="752"/>
      <c r="Y29" s="752"/>
      <c r="Z29" s="752"/>
      <c r="AA29" s="752">
        <v>840</v>
      </c>
      <c r="AB29" s="752"/>
      <c r="AC29" s="752"/>
      <c r="AD29" s="752"/>
      <c r="AE29" s="753"/>
      <c r="AF29" s="794">
        <v>1805</v>
      </c>
      <c r="AG29" s="752"/>
      <c r="AH29" s="752"/>
      <c r="AI29" s="752"/>
      <c r="AJ29" s="795"/>
      <c r="AK29" s="810">
        <v>943</v>
      </c>
      <c r="AL29" s="806"/>
      <c r="AM29" s="806"/>
      <c r="AN29" s="806"/>
      <c r="AO29" s="806"/>
      <c r="AP29" s="806">
        <v>7987</v>
      </c>
      <c r="AQ29" s="806"/>
      <c r="AR29" s="806"/>
      <c r="AS29" s="806"/>
      <c r="AT29" s="806"/>
      <c r="AU29" s="806">
        <v>7428</v>
      </c>
      <c r="AV29" s="806"/>
      <c r="AW29" s="806"/>
      <c r="AX29" s="806"/>
      <c r="AY29" s="806"/>
      <c r="AZ29" s="807"/>
      <c r="BA29" s="807"/>
      <c r="BB29" s="807"/>
      <c r="BC29" s="807"/>
      <c r="BD29" s="807"/>
      <c r="BE29" s="808" t="s">
        <v>378</v>
      </c>
      <c r="BF29" s="808"/>
      <c r="BG29" s="808"/>
      <c r="BH29" s="808"/>
      <c r="BI29" s="809"/>
      <c r="BJ29" s="231"/>
      <c r="BK29" s="231"/>
      <c r="BL29" s="231"/>
      <c r="BM29" s="231"/>
      <c r="BN29" s="231"/>
      <c r="BO29" s="240"/>
      <c r="BP29" s="240"/>
      <c r="BQ29" s="237">
        <v>23</v>
      </c>
      <c r="BR29" s="238" t="s">
        <v>542</v>
      </c>
      <c r="BS29" s="741" t="s">
        <v>564</v>
      </c>
      <c r="BT29" s="742" t="s">
        <v>564</v>
      </c>
      <c r="BU29" s="742" t="s">
        <v>564</v>
      </c>
      <c r="BV29" s="742" t="s">
        <v>564</v>
      </c>
      <c r="BW29" s="742" t="s">
        <v>564</v>
      </c>
      <c r="BX29" s="742" t="s">
        <v>564</v>
      </c>
      <c r="BY29" s="742" t="s">
        <v>564</v>
      </c>
      <c r="BZ29" s="742" t="s">
        <v>564</v>
      </c>
      <c r="CA29" s="742" t="s">
        <v>564</v>
      </c>
      <c r="CB29" s="742" t="s">
        <v>564</v>
      </c>
      <c r="CC29" s="742" t="s">
        <v>564</v>
      </c>
      <c r="CD29" s="742" t="s">
        <v>564</v>
      </c>
      <c r="CE29" s="742" t="s">
        <v>564</v>
      </c>
      <c r="CF29" s="742" t="s">
        <v>564</v>
      </c>
      <c r="CG29" s="743" t="s">
        <v>564</v>
      </c>
      <c r="CH29" s="744">
        <v>63</v>
      </c>
      <c r="CI29" s="745"/>
      <c r="CJ29" s="745"/>
      <c r="CK29" s="745"/>
      <c r="CL29" s="746"/>
      <c r="CM29" s="744">
        <v>1355</v>
      </c>
      <c r="CN29" s="745"/>
      <c r="CO29" s="745"/>
      <c r="CP29" s="745"/>
      <c r="CQ29" s="746"/>
      <c r="CR29" s="744">
        <v>22</v>
      </c>
      <c r="CS29" s="745"/>
      <c r="CT29" s="745"/>
      <c r="CU29" s="745"/>
      <c r="CV29" s="746"/>
      <c r="CW29" s="744">
        <v>0</v>
      </c>
      <c r="CX29" s="745"/>
      <c r="CY29" s="745"/>
      <c r="CZ29" s="745"/>
      <c r="DA29" s="746"/>
      <c r="DB29" s="744">
        <v>0</v>
      </c>
      <c r="DC29" s="745"/>
      <c r="DD29" s="745"/>
      <c r="DE29" s="745"/>
      <c r="DF29" s="746"/>
      <c r="DG29" s="744"/>
      <c r="DH29" s="745"/>
      <c r="DI29" s="745"/>
      <c r="DJ29" s="745"/>
      <c r="DK29" s="746"/>
      <c r="DL29" s="744">
        <v>524</v>
      </c>
      <c r="DM29" s="745"/>
      <c r="DN29" s="745"/>
      <c r="DO29" s="745"/>
      <c r="DP29" s="746"/>
      <c r="DQ29" s="744"/>
      <c r="DR29" s="745"/>
      <c r="DS29" s="745"/>
      <c r="DT29" s="745"/>
      <c r="DU29" s="746"/>
      <c r="DV29" s="741"/>
      <c r="DW29" s="742"/>
      <c r="DX29" s="742"/>
      <c r="DY29" s="742"/>
      <c r="DZ29" s="747"/>
      <c r="EA29" s="229"/>
    </row>
    <row r="30" spans="1:131" ht="26.25" customHeight="1" x14ac:dyDescent="0.2">
      <c r="A30" s="241">
        <v>3</v>
      </c>
      <c r="B30" s="748" t="s">
        <v>379</v>
      </c>
      <c r="C30" s="749"/>
      <c r="D30" s="749"/>
      <c r="E30" s="749"/>
      <c r="F30" s="749"/>
      <c r="G30" s="749"/>
      <c r="H30" s="749"/>
      <c r="I30" s="749"/>
      <c r="J30" s="749"/>
      <c r="K30" s="749"/>
      <c r="L30" s="749"/>
      <c r="M30" s="749"/>
      <c r="N30" s="749"/>
      <c r="O30" s="749"/>
      <c r="P30" s="750"/>
      <c r="Q30" s="751">
        <v>2002</v>
      </c>
      <c r="R30" s="752"/>
      <c r="S30" s="752"/>
      <c r="T30" s="752"/>
      <c r="U30" s="752"/>
      <c r="V30" s="752">
        <v>1958</v>
      </c>
      <c r="W30" s="752"/>
      <c r="X30" s="752"/>
      <c r="Y30" s="752"/>
      <c r="Z30" s="752"/>
      <c r="AA30" s="752">
        <v>45</v>
      </c>
      <c r="AB30" s="752"/>
      <c r="AC30" s="752"/>
      <c r="AD30" s="752"/>
      <c r="AE30" s="753"/>
      <c r="AF30" s="794">
        <v>4494</v>
      </c>
      <c r="AG30" s="752"/>
      <c r="AH30" s="752"/>
      <c r="AI30" s="752"/>
      <c r="AJ30" s="795"/>
      <c r="AK30" s="810"/>
      <c r="AL30" s="806"/>
      <c r="AM30" s="806"/>
      <c r="AN30" s="806"/>
      <c r="AO30" s="806"/>
      <c r="AP30" s="806">
        <v>3677</v>
      </c>
      <c r="AQ30" s="806"/>
      <c r="AR30" s="806"/>
      <c r="AS30" s="806"/>
      <c r="AT30" s="806"/>
      <c r="AU30" s="806">
        <v>4</v>
      </c>
      <c r="AV30" s="806"/>
      <c r="AW30" s="806"/>
      <c r="AX30" s="806"/>
      <c r="AY30" s="806"/>
      <c r="AZ30" s="807"/>
      <c r="BA30" s="807"/>
      <c r="BB30" s="807"/>
      <c r="BC30" s="807"/>
      <c r="BD30" s="807"/>
      <c r="BE30" s="808" t="s">
        <v>378</v>
      </c>
      <c r="BF30" s="808"/>
      <c r="BG30" s="808"/>
      <c r="BH30" s="808"/>
      <c r="BI30" s="809"/>
      <c r="BJ30" s="231"/>
      <c r="BK30" s="231"/>
      <c r="BL30" s="231"/>
      <c r="BM30" s="231"/>
      <c r="BN30" s="231"/>
      <c r="BO30" s="240"/>
      <c r="BP30" s="240"/>
      <c r="BQ30" s="237">
        <v>24</v>
      </c>
      <c r="BR30" s="238"/>
      <c r="BS30" s="741" t="s">
        <v>565</v>
      </c>
      <c r="BT30" s="742" t="s">
        <v>565</v>
      </c>
      <c r="BU30" s="742" t="s">
        <v>565</v>
      </c>
      <c r="BV30" s="742" t="s">
        <v>565</v>
      </c>
      <c r="BW30" s="742" t="s">
        <v>565</v>
      </c>
      <c r="BX30" s="742" t="s">
        <v>565</v>
      </c>
      <c r="BY30" s="742" t="s">
        <v>565</v>
      </c>
      <c r="BZ30" s="742" t="s">
        <v>565</v>
      </c>
      <c r="CA30" s="742" t="s">
        <v>565</v>
      </c>
      <c r="CB30" s="742" t="s">
        <v>565</v>
      </c>
      <c r="CC30" s="742" t="s">
        <v>565</v>
      </c>
      <c r="CD30" s="742" t="s">
        <v>565</v>
      </c>
      <c r="CE30" s="742" t="s">
        <v>565</v>
      </c>
      <c r="CF30" s="742" t="s">
        <v>565</v>
      </c>
      <c r="CG30" s="743" t="s">
        <v>565</v>
      </c>
      <c r="CH30" s="744">
        <v>-12</v>
      </c>
      <c r="CI30" s="745"/>
      <c r="CJ30" s="745"/>
      <c r="CK30" s="745"/>
      <c r="CL30" s="746"/>
      <c r="CM30" s="744">
        <v>968</v>
      </c>
      <c r="CN30" s="745"/>
      <c r="CO30" s="745"/>
      <c r="CP30" s="745"/>
      <c r="CQ30" s="746"/>
      <c r="CR30" s="744">
        <v>4</v>
      </c>
      <c r="CS30" s="745"/>
      <c r="CT30" s="745"/>
      <c r="CU30" s="745"/>
      <c r="CV30" s="746"/>
      <c r="CW30" s="744">
        <v>192</v>
      </c>
      <c r="CX30" s="745"/>
      <c r="CY30" s="745"/>
      <c r="CZ30" s="745"/>
      <c r="DA30" s="746"/>
      <c r="DB30" s="744">
        <v>0</v>
      </c>
      <c r="DC30" s="745"/>
      <c r="DD30" s="745"/>
      <c r="DE30" s="745"/>
      <c r="DF30" s="746"/>
      <c r="DG30" s="744"/>
      <c r="DH30" s="745"/>
      <c r="DI30" s="745"/>
      <c r="DJ30" s="745"/>
      <c r="DK30" s="746"/>
      <c r="DL30" s="744"/>
      <c r="DM30" s="745"/>
      <c r="DN30" s="745"/>
      <c r="DO30" s="745"/>
      <c r="DP30" s="746"/>
      <c r="DQ30" s="744"/>
      <c r="DR30" s="745"/>
      <c r="DS30" s="745"/>
      <c r="DT30" s="745"/>
      <c r="DU30" s="746"/>
      <c r="DV30" s="741"/>
      <c r="DW30" s="742"/>
      <c r="DX30" s="742"/>
      <c r="DY30" s="742"/>
      <c r="DZ30" s="747"/>
      <c r="EA30" s="229"/>
    </row>
    <row r="31" spans="1:131" ht="26.25" customHeight="1" x14ac:dyDescent="0.2">
      <c r="A31" s="241">
        <v>4</v>
      </c>
      <c r="B31" s="748" t="s">
        <v>380</v>
      </c>
      <c r="C31" s="749"/>
      <c r="D31" s="749"/>
      <c r="E31" s="749"/>
      <c r="F31" s="749"/>
      <c r="G31" s="749"/>
      <c r="H31" s="749"/>
      <c r="I31" s="749"/>
      <c r="J31" s="749"/>
      <c r="K31" s="749"/>
      <c r="L31" s="749"/>
      <c r="M31" s="749"/>
      <c r="N31" s="749"/>
      <c r="O31" s="749"/>
      <c r="P31" s="750"/>
      <c r="Q31" s="751">
        <v>1881</v>
      </c>
      <c r="R31" s="752"/>
      <c r="S31" s="752"/>
      <c r="T31" s="752"/>
      <c r="U31" s="752"/>
      <c r="V31" s="752">
        <v>1773</v>
      </c>
      <c r="W31" s="752"/>
      <c r="X31" s="752"/>
      <c r="Y31" s="752"/>
      <c r="Z31" s="752"/>
      <c r="AA31" s="752">
        <v>108</v>
      </c>
      <c r="AB31" s="752"/>
      <c r="AC31" s="752"/>
      <c r="AD31" s="752"/>
      <c r="AE31" s="753"/>
      <c r="AF31" s="794">
        <v>9209</v>
      </c>
      <c r="AG31" s="752"/>
      <c r="AH31" s="752"/>
      <c r="AI31" s="752"/>
      <c r="AJ31" s="795"/>
      <c r="AK31" s="810"/>
      <c r="AL31" s="806"/>
      <c r="AM31" s="806"/>
      <c r="AN31" s="806"/>
      <c r="AO31" s="806"/>
      <c r="AP31" s="806">
        <v>176</v>
      </c>
      <c r="AQ31" s="806"/>
      <c r="AR31" s="806"/>
      <c r="AS31" s="806"/>
      <c r="AT31" s="806"/>
      <c r="AU31" s="806">
        <v>1</v>
      </c>
      <c r="AV31" s="806"/>
      <c r="AW31" s="806"/>
      <c r="AX31" s="806"/>
      <c r="AY31" s="806"/>
      <c r="AZ31" s="807"/>
      <c r="BA31" s="807"/>
      <c r="BB31" s="807"/>
      <c r="BC31" s="807"/>
      <c r="BD31" s="807"/>
      <c r="BE31" s="808" t="s">
        <v>378</v>
      </c>
      <c r="BF31" s="808"/>
      <c r="BG31" s="808"/>
      <c r="BH31" s="808"/>
      <c r="BI31" s="809"/>
      <c r="BJ31" s="231"/>
      <c r="BK31" s="231"/>
      <c r="BL31" s="231"/>
      <c r="BM31" s="231"/>
      <c r="BN31" s="231"/>
      <c r="BO31" s="240"/>
      <c r="BP31" s="240"/>
      <c r="BQ31" s="237">
        <v>25</v>
      </c>
      <c r="BR31" s="238"/>
      <c r="BS31" s="741" t="s">
        <v>566</v>
      </c>
      <c r="BT31" s="742" t="s">
        <v>566</v>
      </c>
      <c r="BU31" s="742" t="s">
        <v>566</v>
      </c>
      <c r="BV31" s="742" t="s">
        <v>566</v>
      </c>
      <c r="BW31" s="742" t="s">
        <v>566</v>
      </c>
      <c r="BX31" s="742" t="s">
        <v>566</v>
      </c>
      <c r="BY31" s="742" t="s">
        <v>566</v>
      </c>
      <c r="BZ31" s="742" t="s">
        <v>566</v>
      </c>
      <c r="CA31" s="742" t="s">
        <v>566</v>
      </c>
      <c r="CB31" s="742" t="s">
        <v>566</v>
      </c>
      <c r="CC31" s="742" t="s">
        <v>566</v>
      </c>
      <c r="CD31" s="742" t="s">
        <v>566</v>
      </c>
      <c r="CE31" s="742" t="s">
        <v>566</v>
      </c>
      <c r="CF31" s="742" t="s">
        <v>566</v>
      </c>
      <c r="CG31" s="743" t="s">
        <v>566</v>
      </c>
      <c r="CH31" s="744">
        <v>0</v>
      </c>
      <c r="CI31" s="745"/>
      <c r="CJ31" s="745"/>
      <c r="CK31" s="745"/>
      <c r="CL31" s="746"/>
      <c r="CM31" s="744">
        <v>51</v>
      </c>
      <c r="CN31" s="745"/>
      <c r="CO31" s="745"/>
      <c r="CP31" s="745"/>
      <c r="CQ31" s="746"/>
      <c r="CR31" s="744">
        <v>30</v>
      </c>
      <c r="CS31" s="745"/>
      <c r="CT31" s="745"/>
      <c r="CU31" s="745"/>
      <c r="CV31" s="746"/>
      <c r="CW31" s="744">
        <v>12</v>
      </c>
      <c r="CX31" s="745"/>
      <c r="CY31" s="745"/>
      <c r="CZ31" s="745"/>
      <c r="DA31" s="746"/>
      <c r="DB31" s="744">
        <v>0</v>
      </c>
      <c r="DC31" s="745"/>
      <c r="DD31" s="745"/>
      <c r="DE31" s="745"/>
      <c r="DF31" s="746"/>
      <c r="DG31" s="744"/>
      <c r="DH31" s="745"/>
      <c r="DI31" s="745"/>
      <c r="DJ31" s="745"/>
      <c r="DK31" s="746"/>
      <c r="DL31" s="744"/>
      <c r="DM31" s="745"/>
      <c r="DN31" s="745"/>
      <c r="DO31" s="745"/>
      <c r="DP31" s="746"/>
      <c r="DQ31" s="744"/>
      <c r="DR31" s="745"/>
      <c r="DS31" s="745"/>
      <c r="DT31" s="745"/>
      <c r="DU31" s="746"/>
      <c r="DV31" s="741"/>
      <c r="DW31" s="742"/>
      <c r="DX31" s="742"/>
      <c r="DY31" s="742"/>
      <c r="DZ31" s="747"/>
      <c r="EA31" s="229"/>
    </row>
    <row r="32" spans="1:131" ht="26.25" customHeight="1" x14ac:dyDescent="0.2">
      <c r="A32" s="241">
        <v>5</v>
      </c>
      <c r="B32" s="748" t="s">
        <v>381</v>
      </c>
      <c r="C32" s="749"/>
      <c r="D32" s="749"/>
      <c r="E32" s="749"/>
      <c r="F32" s="749"/>
      <c r="G32" s="749"/>
      <c r="H32" s="749"/>
      <c r="I32" s="749"/>
      <c r="J32" s="749"/>
      <c r="K32" s="749"/>
      <c r="L32" s="749"/>
      <c r="M32" s="749"/>
      <c r="N32" s="749"/>
      <c r="O32" s="749"/>
      <c r="P32" s="750"/>
      <c r="Q32" s="751">
        <v>653</v>
      </c>
      <c r="R32" s="752"/>
      <c r="S32" s="752"/>
      <c r="T32" s="752"/>
      <c r="U32" s="752"/>
      <c r="V32" s="752">
        <v>542</v>
      </c>
      <c r="W32" s="752"/>
      <c r="X32" s="752"/>
      <c r="Y32" s="752"/>
      <c r="Z32" s="752"/>
      <c r="AA32" s="752">
        <v>111</v>
      </c>
      <c r="AB32" s="752"/>
      <c r="AC32" s="752"/>
      <c r="AD32" s="752"/>
      <c r="AE32" s="753"/>
      <c r="AF32" s="794">
        <v>2262</v>
      </c>
      <c r="AG32" s="752"/>
      <c r="AH32" s="752"/>
      <c r="AI32" s="752"/>
      <c r="AJ32" s="795"/>
      <c r="AK32" s="810">
        <v>94</v>
      </c>
      <c r="AL32" s="806"/>
      <c r="AM32" s="806"/>
      <c r="AN32" s="806"/>
      <c r="AO32" s="806"/>
      <c r="AP32" s="806"/>
      <c r="AQ32" s="806"/>
      <c r="AR32" s="806"/>
      <c r="AS32" s="806"/>
      <c r="AT32" s="806"/>
      <c r="AU32" s="806"/>
      <c r="AV32" s="806"/>
      <c r="AW32" s="806"/>
      <c r="AX32" s="806"/>
      <c r="AY32" s="806"/>
      <c r="AZ32" s="807"/>
      <c r="BA32" s="807"/>
      <c r="BB32" s="807"/>
      <c r="BC32" s="807"/>
      <c r="BD32" s="807"/>
      <c r="BE32" s="808" t="s">
        <v>378</v>
      </c>
      <c r="BF32" s="808"/>
      <c r="BG32" s="808"/>
      <c r="BH32" s="808"/>
      <c r="BI32" s="809"/>
      <c r="BJ32" s="231"/>
      <c r="BK32" s="231"/>
      <c r="BL32" s="231"/>
      <c r="BM32" s="231"/>
      <c r="BN32" s="231"/>
      <c r="BO32" s="240"/>
      <c r="BP32" s="240"/>
      <c r="BQ32" s="237">
        <v>26</v>
      </c>
      <c r="BR32" s="238"/>
      <c r="BS32" s="741" t="s">
        <v>567</v>
      </c>
      <c r="BT32" s="742" t="s">
        <v>567</v>
      </c>
      <c r="BU32" s="742" t="s">
        <v>567</v>
      </c>
      <c r="BV32" s="742" t="s">
        <v>567</v>
      </c>
      <c r="BW32" s="742" t="s">
        <v>567</v>
      </c>
      <c r="BX32" s="742" t="s">
        <v>567</v>
      </c>
      <c r="BY32" s="742" t="s">
        <v>567</v>
      </c>
      <c r="BZ32" s="742" t="s">
        <v>567</v>
      </c>
      <c r="CA32" s="742" t="s">
        <v>567</v>
      </c>
      <c r="CB32" s="742" t="s">
        <v>567</v>
      </c>
      <c r="CC32" s="742" t="s">
        <v>567</v>
      </c>
      <c r="CD32" s="742" t="s">
        <v>567</v>
      </c>
      <c r="CE32" s="742" t="s">
        <v>567</v>
      </c>
      <c r="CF32" s="742" t="s">
        <v>567</v>
      </c>
      <c r="CG32" s="743" t="s">
        <v>567</v>
      </c>
      <c r="CH32" s="744">
        <v>0</v>
      </c>
      <c r="CI32" s="745"/>
      <c r="CJ32" s="745"/>
      <c r="CK32" s="745"/>
      <c r="CL32" s="746"/>
      <c r="CM32" s="744">
        <v>598</v>
      </c>
      <c r="CN32" s="745"/>
      <c r="CO32" s="745"/>
      <c r="CP32" s="745"/>
      <c r="CQ32" s="746"/>
      <c r="CR32" s="744">
        <v>473</v>
      </c>
      <c r="CS32" s="745"/>
      <c r="CT32" s="745"/>
      <c r="CU32" s="745"/>
      <c r="CV32" s="746"/>
      <c r="CW32" s="744">
        <v>13</v>
      </c>
      <c r="CX32" s="745"/>
      <c r="CY32" s="745"/>
      <c r="CZ32" s="745"/>
      <c r="DA32" s="746"/>
      <c r="DB32" s="744">
        <v>0</v>
      </c>
      <c r="DC32" s="745"/>
      <c r="DD32" s="745"/>
      <c r="DE32" s="745"/>
      <c r="DF32" s="746"/>
      <c r="DG32" s="744"/>
      <c r="DH32" s="745"/>
      <c r="DI32" s="745"/>
      <c r="DJ32" s="745"/>
      <c r="DK32" s="746"/>
      <c r="DL32" s="744"/>
      <c r="DM32" s="745"/>
      <c r="DN32" s="745"/>
      <c r="DO32" s="745"/>
      <c r="DP32" s="746"/>
      <c r="DQ32" s="744"/>
      <c r="DR32" s="745"/>
      <c r="DS32" s="745"/>
      <c r="DT32" s="745"/>
      <c r="DU32" s="746"/>
      <c r="DV32" s="741"/>
      <c r="DW32" s="742"/>
      <c r="DX32" s="742"/>
      <c r="DY32" s="742"/>
      <c r="DZ32" s="747"/>
      <c r="EA32" s="229"/>
    </row>
    <row r="33" spans="1:131" ht="26.25" customHeight="1" x14ac:dyDescent="0.2">
      <c r="A33" s="241">
        <v>6</v>
      </c>
      <c r="B33" s="748" t="s">
        <v>382</v>
      </c>
      <c r="C33" s="749"/>
      <c r="D33" s="749"/>
      <c r="E33" s="749"/>
      <c r="F33" s="749"/>
      <c r="G33" s="749"/>
      <c r="H33" s="749"/>
      <c r="I33" s="749"/>
      <c r="J33" s="749"/>
      <c r="K33" s="749"/>
      <c r="L33" s="749"/>
      <c r="M33" s="749"/>
      <c r="N33" s="749"/>
      <c r="O33" s="749"/>
      <c r="P33" s="750"/>
      <c r="Q33" s="751">
        <v>441</v>
      </c>
      <c r="R33" s="752"/>
      <c r="S33" s="752"/>
      <c r="T33" s="752"/>
      <c r="U33" s="752"/>
      <c r="V33" s="752">
        <v>409</v>
      </c>
      <c r="W33" s="752"/>
      <c r="X33" s="752"/>
      <c r="Y33" s="752"/>
      <c r="Z33" s="752"/>
      <c r="AA33" s="752">
        <v>32</v>
      </c>
      <c r="AB33" s="752"/>
      <c r="AC33" s="752"/>
      <c r="AD33" s="752"/>
      <c r="AE33" s="753"/>
      <c r="AF33" s="794">
        <v>726</v>
      </c>
      <c r="AG33" s="752"/>
      <c r="AH33" s="752"/>
      <c r="AI33" s="752"/>
      <c r="AJ33" s="795"/>
      <c r="AK33" s="810"/>
      <c r="AL33" s="806"/>
      <c r="AM33" s="806"/>
      <c r="AN33" s="806"/>
      <c r="AO33" s="806"/>
      <c r="AP33" s="806">
        <v>150</v>
      </c>
      <c r="AQ33" s="806"/>
      <c r="AR33" s="806"/>
      <c r="AS33" s="806"/>
      <c r="AT33" s="806"/>
      <c r="AU33" s="806">
        <v>53</v>
      </c>
      <c r="AV33" s="806"/>
      <c r="AW33" s="806"/>
      <c r="AX33" s="806"/>
      <c r="AY33" s="806"/>
      <c r="AZ33" s="807"/>
      <c r="BA33" s="807"/>
      <c r="BB33" s="807"/>
      <c r="BC33" s="807"/>
      <c r="BD33" s="807"/>
      <c r="BE33" s="808" t="s">
        <v>378</v>
      </c>
      <c r="BF33" s="808"/>
      <c r="BG33" s="808"/>
      <c r="BH33" s="808"/>
      <c r="BI33" s="809"/>
      <c r="BJ33" s="231"/>
      <c r="BK33" s="231"/>
      <c r="BL33" s="231"/>
      <c r="BM33" s="231"/>
      <c r="BN33" s="231"/>
      <c r="BO33" s="240"/>
      <c r="BP33" s="240"/>
      <c r="BQ33" s="237">
        <v>27</v>
      </c>
      <c r="BR33" s="238"/>
      <c r="BS33" s="741" t="s">
        <v>568</v>
      </c>
      <c r="BT33" s="742" t="s">
        <v>569</v>
      </c>
      <c r="BU33" s="742" t="s">
        <v>569</v>
      </c>
      <c r="BV33" s="742" t="s">
        <v>569</v>
      </c>
      <c r="BW33" s="742" t="s">
        <v>569</v>
      </c>
      <c r="BX33" s="742" t="s">
        <v>569</v>
      </c>
      <c r="BY33" s="742" t="s">
        <v>569</v>
      </c>
      <c r="BZ33" s="742" t="s">
        <v>569</v>
      </c>
      <c r="CA33" s="742" t="s">
        <v>569</v>
      </c>
      <c r="CB33" s="742" t="s">
        <v>569</v>
      </c>
      <c r="CC33" s="742" t="s">
        <v>569</v>
      </c>
      <c r="CD33" s="742" t="s">
        <v>569</v>
      </c>
      <c r="CE33" s="742" t="s">
        <v>569</v>
      </c>
      <c r="CF33" s="742" t="s">
        <v>569</v>
      </c>
      <c r="CG33" s="743" t="s">
        <v>569</v>
      </c>
      <c r="CH33" s="744">
        <v>24</v>
      </c>
      <c r="CI33" s="745"/>
      <c r="CJ33" s="745"/>
      <c r="CK33" s="745"/>
      <c r="CL33" s="746"/>
      <c r="CM33" s="744">
        <v>265</v>
      </c>
      <c r="CN33" s="745"/>
      <c r="CO33" s="745"/>
      <c r="CP33" s="745"/>
      <c r="CQ33" s="746"/>
      <c r="CR33" s="744">
        <v>50</v>
      </c>
      <c r="CS33" s="745"/>
      <c r="CT33" s="745"/>
      <c r="CU33" s="745"/>
      <c r="CV33" s="746"/>
      <c r="CW33" s="744">
        <v>134</v>
      </c>
      <c r="CX33" s="745"/>
      <c r="CY33" s="745"/>
      <c r="CZ33" s="745"/>
      <c r="DA33" s="746"/>
      <c r="DB33" s="744">
        <v>0</v>
      </c>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29"/>
    </row>
    <row r="34" spans="1:131" ht="26.25" customHeight="1" x14ac:dyDescent="0.2">
      <c r="A34" s="241">
        <v>7</v>
      </c>
      <c r="B34" s="748" t="s">
        <v>383</v>
      </c>
      <c r="C34" s="749"/>
      <c r="D34" s="749"/>
      <c r="E34" s="749"/>
      <c r="F34" s="749"/>
      <c r="G34" s="749"/>
      <c r="H34" s="749"/>
      <c r="I34" s="749"/>
      <c r="J34" s="749"/>
      <c r="K34" s="749"/>
      <c r="L34" s="749"/>
      <c r="M34" s="749"/>
      <c r="N34" s="749"/>
      <c r="O34" s="749"/>
      <c r="P34" s="750"/>
      <c r="Q34" s="751">
        <v>1949</v>
      </c>
      <c r="R34" s="752"/>
      <c r="S34" s="752"/>
      <c r="T34" s="752"/>
      <c r="U34" s="752"/>
      <c r="V34" s="752">
        <v>1944</v>
      </c>
      <c r="W34" s="752"/>
      <c r="X34" s="752"/>
      <c r="Y34" s="752"/>
      <c r="Z34" s="752"/>
      <c r="AA34" s="752">
        <v>5</v>
      </c>
      <c r="AB34" s="752"/>
      <c r="AC34" s="752"/>
      <c r="AD34" s="752"/>
      <c r="AE34" s="753"/>
      <c r="AF34" s="794" t="s">
        <v>118</v>
      </c>
      <c r="AG34" s="752"/>
      <c r="AH34" s="752"/>
      <c r="AI34" s="752"/>
      <c r="AJ34" s="795"/>
      <c r="AK34" s="810"/>
      <c r="AL34" s="806"/>
      <c r="AM34" s="806"/>
      <c r="AN34" s="806"/>
      <c r="AO34" s="806"/>
      <c r="AP34" s="806">
        <v>2060</v>
      </c>
      <c r="AQ34" s="806"/>
      <c r="AR34" s="806"/>
      <c r="AS34" s="806"/>
      <c r="AT34" s="806"/>
      <c r="AU34" s="806"/>
      <c r="AV34" s="806"/>
      <c r="AW34" s="806"/>
      <c r="AX34" s="806"/>
      <c r="AY34" s="806"/>
      <c r="AZ34" s="807"/>
      <c r="BA34" s="807"/>
      <c r="BB34" s="807"/>
      <c r="BC34" s="807"/>
      <c r="BD34" s="807"/>
      <c r="BE34" s="808" t="s">
        <v>378</v>
      </c>
      <c r="BF34" s="808"/>
      <c r="BG34" s="808"/>
      <c r="BH34" s="808"/>
      <c r="BI34" s="809"/>
      <c r="BJ34" s="231"/>
      <c r="BK34" s="231"/>
      <c r="BL34" s="231"/>
      <c r="BM34" s="231"/>
      <c r="BN34" s="231"/>
      <c r="BO34" s="240"/>
      <c r="BP34" s="240"/>
      <c r="BQ34" s="237">
        <v>28</v>
      </c>
      <c r="BR34" s="238"/>
      <c r="BS34" s="741" t="s">
        <v>570</v>
      </c>
      <c r="BT34" s="742" t="s">
        <v>570</v>
      </c>
      <c r="BU34" s="742" t="s">
        <v>570</v>
      </c>
      <c r="BV34" s="742" t="s">
        <v>570</v>
      </c>
      <c r="BW34" s="742" t="s">
        <v>570</v>
      </c>
      <c r="BX34" s="742" t="s">
        <v>570</v>
      </c>
      <c r="BY34" s="742" t="s">
        <v>570</v>
      </c>
      <c r="BZ34" s="742" t="s">
        <v>570</v>
      </c>
      <c r="CA34" s="742" t="s">
        <v>570</v>
      </c>
      <c r="CB34" s="742" t="s">
        <v>570</v>
      </c>
      <c r="CC34" s="742" t="s">
        <v>570</v>
      </c>
      <c r="CD34" s="742" t="s">
        <v>570</v>
      </c>
      <c r="CE34" s="742" t="s">
        <v>570</v>
      </c>
      <c r="CF34" s="742" t="s">
        <v>570</v>
      </c>
      <c r="CG34" s="743" t="s">
        <v>570</v>
      </c>
      <c r="CH34" s="744">
        <v>1</v>
      </c>
      <c r="CI34" s="745"/>
      <c r="CJ34" s="745"/>
      <c r="CK34" s="745"/>
      <c r="CL34" s="746"/>
      <c r="CM34" s="744">
        <v>520</v>
      </c>
      <c r="CN34" s="745"/>
      <c r="CO34" s="745"/>
      <c r="CP34" s="745"/>
      <c r="CQ34" s="746"/>
      <c r="CR34" s="744">
        <v>48</v>
      </c>
      <c r="CS34" s="745"/>
      <c r="CT34" s="745"/>
      <c r="CU34" s="745"/>
      <c r="CV34" s="746"/>
      <c r="CW34" s="744">
        <v>270</v>
      </c>
      <c r="CX34" s="745"/>
      <c r="CY34" s="745"/>
      <c r="CZ34" s="745"/>
      <c r="DA34" s="746"/>
      <c r="DB34" s="744">
        <v>0</v>
      </c>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t="s">
        <v>542</v>
      </c>
      <c r="BS35" s="741" t="s">
        <v>571</v>
      </c>
      <c r="BT35" s="742" t="s">
        <v>571</v>
      </c>
      <c r="BU35" s="742" t="s">
        <v>571</v>
      </c>
      <c r="BV35" s="742" t="s">
        <v>571</v>
      </c>
      <c r="BW35" s="742" t="s">
        <v>571</v>
      </c>
      <c r="BX35" s="742" t="s">
        <v>571</v>
      </c>
      <c r="BY35" s="742" t="s">
        <v>571</v>
      </c>
      <c r="BZ35" s="742" t="s">
        <v>571</v>
      </c>
      <c r="CA35" s="742" t="s">
        <v>571</v>
      </c>
      <c r="CB35" s="742" t="s">
        <v>571</v>
      </c>
      <c r="CC35" s="742" t="s">
        <v>571</v>
      </c>
      <c r="CD35" s="742" t="s">
        <v>571</v>
      </c>
      <c r="CE35" s="742" t="s">
        <v>571</v>
      </c>
      <c r="CF35" s="742" t="s">
        <v>571</v>
      </c>
      <c r="CG35" s="743" t="s">
        <v>571</v>
      </c>
      <c r="CH35" s="744" t="s">
        <v>572</v>
      </c>
      <c r="CI35" s="745"/>
      <c r="CJ35" s="745"/>
      <c r="CK35" s="745"/>
      <c r="CL35" s="746"/>
      <c r="CM35" s="744">
        <v>3306</v>
      </c>
      <c r="CN35" s="745"/>
      <c r="CO35" s="745"/>
      <c r="CP35" s="745"/>
      <c r="CQ35" s="746"/>
      <c r="CR35" s="744">
        <v>1992</v>
      </c>
      <c r="CS35" s="745"/>
      <c r="CT35" s="745"/>
      <c r="CU35" s="745"/>
      <c r="CV35" s="746"/>
      <c r="CW35" s="744">
        <v>2176</v>
      </c>
      <c r="CX35" s="745"/>
      <c r="CY35" s="745"/>
      <c r="CZ35" s="745"/>
      <c r="DA35" s="746"/>
      <c r="DB35" s="744">
        <v>5743</v>
      </c>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t="s">
        <v>542</v>
      </c>
      <c r="BS36" s="741" t="s">
        <v>573</v>
      </c>
      <c r="BT36" s="742" t="s">
        <v>573</v>
      </c>
      <c r="BU36" s="742" t="s">
        <v>573</v>
      </c>
      <c r="BV36" s="742" t="s">
        <v>573</v>
      </c>
      <c r="BW36" s="742" t="s">
        <v>573</v>
      </c>
      <c r="BX36" s="742" t="s">
        <v>573</v>
      </c>
      <c r="BY36" s="742" t="s">
        <v>573</v>
      </c>
      <c r="BZ36" s="742" t="s">
        <v>573</v>
      </c>
      <c r="CA36" s="742" t="s">
        <v>573</v>
      </c>
      <c r="CB36" s="742" t="s">
        <v>573</v>
      </c>
      <c r="CC36" s="742" t="s">
        <v>573</v>
      </c>
      <c r="CD36" s="742" t="s">
        <v>573</v>
      </c>
      <c r="CE36" s="742" t="s">
        <v>573</v>
      </c>
      <c r="CF36" s="742" t="s">
        <v>573</v>
      </c>
      <c r="CG36" s="743" t="s">
        <v>573</v>
      </c>
      <c r="CH36" s="744">
        <v>241</v>
      </c>
      <c r="CI36" s="745"/>
      <c r="CJ36" s="745"/>
      <c r="CK36" s="745"/>
      <c r="CL36" s="746"/>
      <c r="CM36" s="744">
        <v>1410</v>
      </c>
      <c r="CN36" s="745"/>
      <c r="CO36" s="745"/>
      <c r="CP36" s="745"/>
      <c r="CQ36" s="746"/>
      <c r="CR36" s="744">
        <v>1064</v>
      </c>
      <c r="CS36" s="745"/>
      <c r="CT36" s="745"/>
      <c r="CU36" s="745"/>
      <c r="CV36" s="746"/>
      <c r="CW36" s="744">
        <v>1502</v>
      </c>
      <c r="CX36" s="745"/>
      <c r="CY36" s="745"/>
      <c r="CZ36" s="745"/>
      <c r="DA36" s="746"/>
      <c r="DB36" s="744">
        <v>3146</v>
      </c>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t="s">
        <v>542</v>
      </c>
      <c r="BS37" s="741" t="s">
        <v>574</v>
      </c>
      <c r="BT37" s="742"/>
      <c r="BU37" s="742"/>
      <c r="BV37" s="742"/>
      <c r="BW37" s="742"/>
      <c r="BX37" s="742"/>
      <c r="BY37" s="742"/>
      <c r="BZ37" s="742"/>
      <c r="CA37" s="742"/>
      <c r="CB37" s="742"/>
      <c r="CC37" s="742"/>
      <c r="CD37" s="742"/>
      <c r="CE37" s="742"/>
      <c r="CF37" s="742"/>
      <c r="CG37" s="743"/>
      <c r="CH37" s="744">
        <v>292</v>
      </c>
      <c r="CI37" s="745"/>
      <c r="CJ37" s="745"/>
      <c r="CK37" s="745"/>
      <c r="CL37" s="746"/>
      <c r="CM37" s="744">
        <v>2351</v>
      </c>
      <c r="CN37" s="745"/>
      <c r="CO37" s="745"/>
      <c r="CP37" s="745"/>
      <c r="CQ37" s="746"/>
      <c r="CR37" s="744">
        <v>1548</v>
      </c>
      <c r="CS37" s="745"/>
      <c r="CT37" s="745"/>
      <c r="CU37" s="745"/>
      <c r="CV37" s="746"/>
      <c r="CW37" s="744">
        <v>978</v>
      </c>
      <c r="CX37" s="745"/>
      <c r="CY37" s="745"/>
      <c r="CZ37" s="745"/>
      <c r="DA37" s="746"/>
      <c r="DB37" s="744">
        <v>426</v>
      </c>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384</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364</v>
      </c>
      <c r="B63" s="757" t="s">
        <v>385</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22672</v>
      </c>
      <c r="AG63" s="825"/>
      <c r="AH63" s="825"/>
      <c r="AI63" s="825"/>
      <c r="AJ63" s="826"/>
      <c r="AK63" s="827"/>
      <c r="AL63" s="822"/>
      <c r="AM63" s="822"/>
      <c r="AN63" s="822"/>
      <c r="AO63" s="822"/>
      <c r="AP63" s="825">
        <f t="shared" ref="AP63" si="0">SUM(AP28:AT62)</f>
        <v>14050</v>
      </c>
      <c r="AQ63" s="825"/>
      <c r="AR63" s="825"/>
      <c r="AS63" s="825"/>
      <c r="AT63" s="825"/>
      <c r="AU63" s="825">
        <f t="shared" ref="AU63" si="1">SUM(AU28:AY62)</f>
        <v>7486</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386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387</v>
      </c>
      <c r="B66" s="696"/>
      <c r="C66" s="696"/>
      <c r="D66" s="696"/>
      <c r="E66" s="696"/>
      <c r="F66" s="696"/>
      <c r="G66" s="696"/>
      <c r="H66" s="696"/>
      <c r="I66" s="696"/>
      <c r="J66" s="696"/>
      <c r="K66" s="696"/>
      <c r="L66" s="696"/>
      <c r="M66" s="696"/>
      <c r="N66" s="696"/>
      <c r="O66" s="696"/>
      <c r="P66" s="697"/>
      <c r="Q66" s="701" t="s">
        <v>368</v>
      </c>
      <c r="R66" s="702"/>
      <c r="S66" s="702"/>
      <c r="T66" s="702"/>
      <c r="U66" s="703"/>
      <c r="V66" s="701" t="s">
        <v>369</v>
      </c>
      <c r="W66" s="702"/>
      <c r="X66" s="702"/>
      <c r="Y66" s="702"/>
      <c r="Z66" s="703"/>
      <c r="AA66" s="701" t="s">
        <v>370</v>
      </c>
      <c r="AB66" s="702"/>
      <c r="AC66" s="702"/>
      <c r="AD66" s="702"/>
      <c r="AE66" s="703"/>
      <c r="AF66" s="837" t="s">
        <v>371</v>
      </c>
      <c r="AG66" s="789"/>
      <c r="AH66" s="789"/>
      <c r="AI66" s="789"/>
      <c r="AJ66" s="838"/>
      <c r="AK66" s="701" t="s">
        <v>372</v>
      </c>
      <c r="AL66" s="696"/>
      <c r="AM66" s="696"/>
      <c r="AN66" s="696"/>
      <c r="AO66" s="697"/>
      <c r="AP66" s="701" t="s">
        <v>373</v>
      </c>
      <c r="AQ66" s="702"/>
      <c r="AR66" s="702"/>
      <c r="AS66" s="702"/>
      <c r="AT66" s="703"/>
      <c r="AU66" s="701" t="s">
        <v>388</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364</v>
      </c>
      <c r="B88" s="757" t="s">
        <v>389</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364</v>
      </c>
      <c r="BR102" s="757" t="s">
        <v>390</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9994</v>
      </c>
      <c r="CS102" s="835"/>
      <c r="CT102" s="835"/>
      <c r="CU102" s="835"/>
      <c r="CV102" s="874"/>
      <c r="CW102" s="873">
        <v>6412</v>
      </c>
      <c r="CX102" s="835"/>
      <c r="CY102" s="835"/>
      <c r="CZ102" s="835"/>
      <c r="DA102" s="874"/>
      <c r="DB102" s="873">
        <v>14446</v>
      </c>
      <c r="DC102" s="835"/>
      <c r="DD102" s="835"/>
      <c r="DE102" s="835"/>
      <c r="DF102" s="874"/>
      <c r="DG102" s="873">
        <v>10025</v>
      </c>
      <c r="DH102" s="835"/>
      <c r="DI102" s="835"/>
      <c r="DJ102" s="835"/>
      <c r="DK102" s="874"/>
      <c r="DL102" s="873">
        <v>7691</v>
      </c>
      <c r="DM102" s="835"/>
      <c r="DN102" s="835"/>
      <c r="DO102" s="835"/>
      <c r="DP102" s="874"/>
      <c r="DQ102" s="873"/>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391</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392</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395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397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398</v>
      </c>
      <c r="AB109" s="876"/>
      <c r="AC109" s="876"/>
      <c r="AD109" s="876"/>
      <c r="AE109" s="877"/>
      <c r="AF109" s="875" t="s">
        <v>297</v>
      </c>
      <c r="AG109" s="876"/>
      <c r="AH109" s="876"/>
      <c r="AI109" s="876"/>
      <c r="AJ109" s="877"/>
      <c r="AK109" s="875" t="s">
        <v>296</v>
      </c>
      <c r="AL109" s="876"/>
      <c r="AM109" s="876"/>
      <c r="AN109" s="876"/>
      <c r="AO109" s="877"/>
      <c r="AP109" s="875" t="s">
        <v>399</v>
      </c>
      <c r="AQ109" s="876"/>
      <c r="AR109" s="876"/>
      <c r="AS109" s="876"/>
      <c r="AT109" s="878"/>
      <c r="AU109" s="895" t="s">
        <v>397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398</v>
      </c>
      <c r="BR109" s="876"/>
      <c r="BS109" s="876"/>
      <c r="BT109" s="876"/>
      <c r="BU109" s="877"/>
      <c r="BV109" s="875" t="s">
        <v>297</v>
      </c>
      <c r="BW109" s="876"/>
      <c r="BX109" s="876"/>
      <c r="BY109" s="876"/>
      <c r="BZ109" s="877"/>
      <c r="CA109" s="875" t="s">
        <v>296</v>
      </c>
      <c r="CB109" s="876"/>
      <c r="CC109" s="876"/>
      <c r="CD109" s="876"/>
      <c r="CE109" s="877"/>
      <c r="CF109" s="896" t="s">
        <v>399</v>
      </c>
      <c r="CG109" s="896"/>
      <c r="CH109" s="896"/>
      <c r="CI109" s="896"/>
      <c r="CJ109" s="896"/>
      <c r="CK109" s="875" t="s">
        <v>400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398</v>
      </c>
      <c r="DH109" s="876"/>
      <c r="DI109" s="876"/>
      <c r="DJ109" s="876"/>
      <c r="DK109" s="877"/>
      <c r="DL109" s="875" t="s">
        <v>297</v>
      </c>
      <c r="DM109" s="876"/>
      <c r="DN109" s="876"/>
      <c r="DO109" s="876"/>
      <c r="DP109" s="877"/>
      <c r="DQ109" s="875" t="s">
        <v>296</v>
      </c>
      <c r="DR109" s="876"/>
      <c r="DS109" s="876"/>
      <c r="DT109" s="876"/>
      <c r="DU109" s="877"/>
      <c r="DV109" s="875" t="s">
        <v>399</v>
      </c>
      <c r="DW109" s="876"/>
      <c r="DX109" s="876"/>
      <c r="DY109" s="876"/>
      <c r="DZ109" s="878"/>
    </row>
    <row r="110" spans="1:131" s="229" customFormat="1" ht="26.25" customHeight="1" x14ac:dyDescent="0.2">
      <c r="A110" s="879" t="s">
        <v>401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94995097</v>
      </c>
      <c r="AB110" s="883"/>
      <c r="AC110" s="883"/>
      <c r="AD110" s="883"/>
      <c r="AE110" s="884"/>
      <c r="AF110" s="885">
        <v>92984101</v>
      </c>
      <c r="AG110" s="883"/>
      <c r="AH110" s="883"/>
      <c r="AI110" s="883"/>
      <c r="AJ110" s="884"/>
      <c r="AK110" s="885">
        <v>92492857</v>
      </c>
      <c r="AL110" s="883"/>
      <c r="AM110" s="883"/>
      <c r="AN110" s="883"/>
      <c r="AO110" s="884"/>
      <c r="AP110" s="886">
        <v>23.2</v>
      </c>
      <c r="AQ110" s="887"/>
      <c r="AR110" s="887"/>
      <c r="AS110" s="887"/>
      <c r="AT110" s="888"/>
      <c r="AU110" s="889" t="s">
        <v>70</v>
      </c>
      <c r="AV110" s="890"/>
      <c r="AW110" s="890"/>
      <c r="AX110" s="890"/>
      <c r="AY110" s="890"/>
      <c r="AZ110" s="912" t="s">
        <v>402</v>
      </c>
      <c r="BA110" s="880"/>
      <c r="BB110" s="880"/>
      <c r="BC110" s="880"/>
      <c r="BD110" s="880"/>
      <c r="BE110" s="880"/>
      <c r="BF110" s="880"/>
      <c r="BG110" s="880"/>
      <c r="BH110" s="880"/>
      <c r="BI110" s="880"/>
      <c r="BJ110" s="880"/>
      <c r="BK110" s="880"/>
      <c r="BL110" s="880"/>
      <c r="BM110" s="880"/>
      <c r="BN110" s="880"/>
      <c r="BO110" s="880"/>
      <c r="BP110" s="881"/>
      <c r="BQ110" s="913">
        <v>1198230124</v>
      </c>
      <c r="BR110" s="914"/>
      <c r="BS110" s="914"/>
      <c r="BT110" s="914"/>
      <c r="BU110" s="914"/>
      <c r="BV110" s="914">
        <v>1189585144</v>
      </c>
      <c r="BW110" s="914"/>
      <c r="BX110" s="914"/>
      <c r="BY110" s="914"/>
      <c r="BZ110" s="914"/>
      <c r="CA110" s="914">
        <v>1172776880</v>
      </c>
      <c r="CB110" s="914"/>
      <c r="CC110" s="914"/>
      <c r="CD110" s="914"/>
      <c r="CE110" s="914"/>
      <c r="CF110" s="927">
        <v>294.7</v>
      </c>
      <c r="CG110" s="928"/>
      <c r="CH110" s="928"/>
      <c r="CI110" s="928"/>
      <c r="CJ110" s="928"/>
      <c r="CK110" s="929" t="s">
        <v>403</v>
      </c>
      <c r="CL110" s="930"/>
      <c r="CM110" s="912" t="s">
        <v>404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15327771</v>
      </c>
      <c r="DH110" s="914"/>
      <c r="DI110" s="914"/>
      <c r="DJ110" s="914"/>
      <c r="DK110" s="914"/>
      <c r="DL110" s="914">
        <v>14236215</v>
      </c>
      <c r="DM110" s="914"/>
      <c r="DN110" s="914"/>
      <c r="DO110" s="914"/>
      <c r="DP110" s="914"/>
      <c r="DQ110" s="914">
        <v>18224765</v>
      </c>
      <c r="DR110" s="914"/>
      <c r="DS110" s="914"/>
      <c r="DT110" s="914"/>
      <c r="DU110" s="914"/>
      <c r="DV110" s="915">
        <v>4.5999999999999996</v>
      </c>
      <c r="DW110" s="915"/>
      <c r="DX110" s="915"/>
      <c r="DY110" s="915"/>
      <c r="DZ110" s="916"/>
    </row>
    <row r="111" spans="1:131" s="229" customFormat="1" ht="26.25" customHeight="1" x14ac:dyDescent="0.2">
      <c r="A111" s="917" t="s">
        <v>405</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406</v>
      </c>
      <c r="BA111" s="906"/>
      <c r="BB111" s="906"/>
      <c r="BC111" s="906"/>
      <c r="BD111" s="906"/>
      <c r="BE111" s="906"/>
      <c r="BF111" s="906"/>
      <c r="BG111" s="906"/>
      <c r="BH111" s="906"/>
      <c r="BI111" s="906"/>
      <c r="BJ111" s="906"/>
      <c r="BK111" s="906"/>
      <c r="BL111" s="906"/>
      <c r="BM111" s="906"/>
      <c r="BN111" s="906"/>
      <c r="BO111" s="906"/>
      <c r="BP111" s="907"/>
      <c r="BQ111" s="908">
        <v>22342060</v>
      </c>
      <c r="BR111" s="909"/>
      <c r="BS111" s="909"/>
      <c r="BT111" s="909"/>
      <c r="BU111" s="909"/>
      <c r="BV111" s="909">
        <v>20591813</v>
      </c>
      <c r="BW111" s="909"/>
      <c r="BX111" s="909"/>
      <c r="BY111" s="909"/>
      <c r="BZ111" s="909"/>
      <c r="CA111" s="909">
        <v>24101090</v>
      </c>
      <c r="CB111" s="909"/>
      <c r="CC111" s="909"/>
      <c r="CD111" s="909"/>
      <c r="CE111" s="909"/>
      <c r="CF111" s="903">
        <v>6.1</v>
      </c>
      <c r="CG111" s="904"/>
      <c r="CH111" s="904"/>
      <c r="CI111" s="904"/>
      <c r="CJ111" s="904"/>
      <c r="CK111" s="931"/>
      <c r="CL111" s="932"/>
      <c r="CM111" s="905" t="s">
        <v>407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408</v>
      </c>
      <c r="B112" s="943"/>
      <c r="C112" s="906" t="s">
        <v>409</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4344500</v>
      </c>
      <c r="AB112" s="936"/>
      <c r="AC112" s="936"/>
      <c r="AD112" s="936"/>
      <c r="AE112" s="937"/>
      <c r="AF112" s="938">
        <v>4455600</v>
      </c>
      <c r="AG112" s="936"/>
      <c r="AH112" s="936"/>
      <c r="AI112" s="936"/>
      <c r="AJ112" s="937"/>
      <c r="AK112" s="938">
        <v>3805533</v>
      </c>
      <c r="AL112" s="936"/>
      <c r="AM112" s="936"/>
      <c r="AN112" s="936"/>
      <c r="AO112" s="937"/>
      <c r="AP112" s="939">
        <v>1</v>
      </c>
      <c r="AQ112" s="940"/>
      <c r="AR112" s="940"/>
      <c r="AS112" s="940"/>
      <c r="AT112" s="941"/>
      <c r="AU112" s="891"/>
      <c r="AV112" s="892"/>
      <c r="AW112" s="892"/>
      <c r="AX112" s="892"/>
      <c r="AY112" s="892"/>
      <c r="AZ112" s="905" t="s">
        <v>410</v>
      </c>
      <c r="BA112" s="906"/>
      <c r="BB112" s="906"/>
      <c r="BC112" s="906"/>
      <c r="BD112" s="906"/>
      <c r="BE112" s="906"/>
      <c r="BF112" s="906"/>
      <c r="BG112" s="906"/>
      <c r="BH112" s="906"/>
      <c r="BI112" s="906"/>
      <c r="BJ112" s="906"/>
      <c r="BK112" s="906"/>
      <c r="BL112" s="906"/>
      <c r="BM112" s="906"/>
      <c r="BN112" s="906"/>
      <c r="BO112" s="906"/>
      <c r="BP112" s="907"/>
      <c r="BQ112" s="908">
        <v>8990317</v>
      </c>
      <c r="BR112" s="909"/>
      <c r="BS112" s="909"/>
      <c r="BT112" s="909"/>
      <c r="BU112" s="909"/>
      <c r="BV112" s="909">
        <v>8072516</v>
      </c>
      <c r="BW112" s="909"/>
      <c r="BX112" s="909"/>
      <c r="BY112" s="909"/>
      <c r="BZ112" s="909"/>
      <c r="CA112" s="909">
        <v>7485981</v>
      </c>
      <c r="CB112" s="909"/>
      <c r="CC112" s="909"/>
      <c r="CD112" s="909"/>
      <c r="CE112" s="909"/>
      <c r="CF112" s="903">
        <v>1.9</v>
      </c>
      <c r="CG112" s="904"/>
      <c r="CH112" s="904"/>
      <c r="CI112" s="904"/>
      <c r="CJ112" s="904"/>
      <c r="CK112" s="931"/>
      <c r="CL112" s="932"/>
      <c r="CM112" s="905" t="s">
        <v>411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2">
      <c r="A113" s="944"/>
      <c r="B113" s="945"/>
      <c r="C113" s="906" t="s">
        <v>412</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1067849</v>
      </c>
      <c r="AB113" s="936"/>
      <c r="AC113" s="936"/>
      <c r="AD113" s="936"/>
      <c r="AE113" s="937"/>
      <c r="AF113" s="938">
        <v>983204</v>
      </c>
      <c r="AG113" s="936"/>
      <c r="AH113" s="936"/>
      <c r="AI113" s="936"/>
      <c r="AJ113" s="937"/>
      <c r="AK113" s="938">
        <v>938690</v>
      </c>
      <c r="AL113" s="936"/>
      <c r="AM113" s="936"/>
      <c r="AN113" s="936"/>
      <c r="AO113" s="937"/>
      <c r="AP113" s="939">
        <v>0.2</v>
      </c>
      <c r="AQ113" s="940"/>
      <c r="AR113" s="940"/>
      <c r="AS113" s="940"/>
      <c r="AT113" s="941"/>
      <c r="AU113" s="891"/>
      <c r="AV113" s="892"/>
      <c r="AW113" s="892"/>
      <c r="AX113" s="892"/>
      <c r="AY113" s="892"/>
      <c r="AZ113" s="905" t="s">
        <v>413</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2">
      <c r="A114" s="944"/>
      <c r="B114" s="945"/>
      <c r="C114" s="906" t="s">
        <v>415</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416</v>
      </c>
      <c r="BA114" s="906"/>
      <c r="BB114" s="906"/>
      <c r="BC114" s="906"/>
      <c r="BD114" s="906"/>
      <c r="BE114" s="906"/>
      <c r="BF114" s="906"/>
      <c r="BG114" s="906"/>
      <c r="BH114" s="906"/>
      <c r="BI114" s="906"/>
      <c r="BJ114" s="906"/>
      <c r="BK114" s="906"/>
      <c r="BL114" s="906"/>
      <c r="BM114" s="906"/>
      <c r="BN114" s="906"/>
      <c r="BO114" s="906"/>
      <c r="BP114" s="907"/>
      <c r="BQ114" s="908">
        <v>166411723</v>
      </c>
      <c r="BR114" s="909"/>
      <c r="BS114" s="909"/>
      <c r="BT114" s="909"/>
      <c r="BU114" s="909"/>
      <c r="BV114" s="909">
        <v>162476736</v>
      </c>
      <c r="BW114" s="909"/>
      <c r="BX114" s="909"/>
      <c r="BY114" s="909"/>
      <c r="BZ114" s="909"/>
      <c r="CA114" s="909">
        <v>162652409</v>
      </c>
      <c r="CB114" s="909"/>
      <c r="CC114" s="909"/>
      <c r="CD114" s="909"/>
      <c r="CE114" s="909"/>
      <c r="CF114" s="903">
        <v>40.9</v>
      </c>
      <c r="CG114" s="904"/>
      <c r="CH114" s="904"/>
      <c r="CI114" s="904"/>
      <c r="CJ114" s="904"/>
      <c r="CK114" s="931"/>
      <c r="CL114" s="932"/>
      <c r="CM114" s="905" t="s">
        <v>417</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7014289</v>
      </c>
      <c r="DH114" s="909"/>
      <c r="DI114" s="909"/>
      <c r="DJ114" s="909"/>
      <c r="DK114" s="909"/>
      <c r="DL114" s="909">
        <v>6355598</v>
      </c>
      <c r="DM114" s="909"/>
      <c r="DN114" s="909"/>
      <c r="DO114" s="909"/>
      <c r="DP114" s="909"/>
      <c r="DQ114" s="909">
        <v>5876325</v>
      </c>
      <c r="DR114" s="909"/>
      <c r="DS114" s="909"/>
      <c r="DT114" s="909"/>
      <c r="DU114" s="909"/>
      <c r="DV114" s="910">
        <v>1.5</v>
      </c>
      <c r="DW114" s="910"/>
      <c r="DX114" s="910"/>
      <c r="DY114" s="910"/>
      <c r="DZ114" s="911"/>
    </row>
    <row r="115" spans="1:130" s="229" customFormat="1" ht="26.25" customHeight="1" x14ac:dyDescent="0.2">
      <c r="A115" s="944"/>
      <c r="B115" s="945"/>
      <c r="C115" s="906" t="s">
        <v>418</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1791361</v>
      </c>
      <c r="AB115" s="936"/>
      <c r="AC115" s="936"/>
      <c r="AD115" s="936"/>
      <c r="AE115" s="937"/>
      <c r="AF115" s="938">
        <v>1603931</v>
      </c>
      <c r="AG115" s="936"/>
      <c r="AH115" s="936"/>
      <c r="AI115" s="936"/>
      <c r="AJ115" s="937"/>
      <c r="AK115" s="938">
        <v>1706711</v>
      </c>
      <c r="AL115" s="936"/>
      <c r="AM115" s="936"/>
      <c r="AN115" s="936"/>
      <c r="AO115" s="937"/>
      <c r="AP115" s="939">
        <v>0.4</v>
      </c>
      <c r="AQ115" s="940"/>
      <c r="AR115" s="940"/>
      <c r="AS115" s="940"/>
      <c r="AT115" s="941"/>
      <c r="AU115" s="891"/>
      <c r="AV115" s="892"/>
      <c r="AW115" s="892"/>
      <c r="AX115" s="892"/>
      <c r="AY115" s="892"/>
      <c r="AZ115" s="905" t="s">
        <v>419</v>
      </c>
      <c r="BA115" s="906"/>
      <c r="BB115" s="906"/>
      <c r="BC115" s="906"/>
      <c r="BD115" s="906"/>
      <c r="BE115" s="906"/>
      <c r="BF115" s="906"/>
      <c r="BG115" s="906"/>
      <c r="BH115" s="906"/>
      <c r="BI115" s="906"/>
      <c r="BJ115" s="906"/>
      <c r="BK115" s="906"/>
      <c r="BL115" s="906"/>
      <c r="BM115" s="906"/>
      <c r="BN115" s="906"/>
      <c r="BO115" s="906"/>
      <c r="BP115" s="907"/>
      <c r="BQ115" s="908">
        <v>12356262</v>
      </c>
      <c r="BR115" s="909"/>
      <c r="BS115" s="909"/>
      <c r="BT115" s="909"/>
      <c r="BU115" s="909"/>
      <c r="BV115" s="909">
        <v>20326075</v>
      </c>
      <c r="BW115" s="909"/>
      <c r="BX115" s="909"/>
      <c r="BY115" s="909"/>
      <c r="BZ115" s="909"/>
      <c r="CA115" s="909">
        <v>19742170</v>
      </c>
      <c r="CB115" s="909"/>
      <c r="CC115" s="909"/>
      <c r="CD115" s="909"/>
      <c r="CE115" s="909"/>
      <c r="CF115" s="903">
        <v>5</v>
      </c>
      <c r="CG115" s="904"/>
      <c r="CH115" s="904"/>
      <c r="CI115" s="904"/>
      <c r="CJ115" s="904"/>
      <c r="CK115" s="931"/>
      <c r="CL115" s="932"/>
      <c r="CM115" s="905" t="s">
        <v>420</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421</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2906</v>
      </c>
      <c r="AB116" s="936"/>
      <c r="AC116" s="936"/>
      <c r="AD116" s="936"/>
      <c r="AE116" s="937"/>
      <c r="AF116" s="938">
        <v>2227</v>
      </c>
      <c r="AG116" s="936"/>
      <c r="AH116" s="936"/>
      <c r="AI116" s="936"/>
      <c r="AJ116" s="937"/>
      <c r="AK116" s="938">
        <v>2421</v>
      </c>
      <c r="AL116" s="936"/>
      <c r="AM116" s="936"/>
      <c r="AN116" s="936"/>
      <c r="AO116" s="937"/>
      <c r="AP116" s="939">
        <v>0</v>
      </c>
      <c r="AQ116" s="940"/>
      <c r="AR116" s="940"/>
      <c r="AS116" s="940"/>
      <c r="AT116" s="941"/>
      <c r="AU116" s="891"/>
      <c r="AV116" s="892"/>
      <c r="AW116" s="892"/>
      <c r="AX116" s="892"/>
      <c r="AY116" s="892"/>
      <c r="AZ116" s="950" t="s">
        <v>422</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424</v>
      </c>
      <c r="Z117" s="877"/>
      <c r="AA117" s="958">
        <v>102201713</v>
      </c>
      <c r="AB117" s="959"/>
      <c r="AC117" s="959"/>
      <c r="AD117" s="959"/>
      <c r="AE117" s="960"/>
      <c r="AF117" s="961">
        <v>100029063</v>
      </c>
      <c r="AG117" s="959"/>
      <c r="AH117" s="959"/>
      <c r="AI117" s="959"/>
      <c r="AJ117" s="960"/>
      <c r="AK117" s="961">
        <v>98946212</v>
      </c>
      <c r="AL117" s="959"/>
      <c r="AM117" s="959"/>
      <c r="AN117" s="959"/>
      <c r="AO117" s="960"/>
      <c r="AP117" s="962"/>
      <c r="AQ117" s="963"/>
      <c r="AR117" s="963"/>
      <c r="AS117" s="963"/>
      <c r="AT117" s="964"/>
      <c r="AU117" s="891"/>
      <c r="AV117" s="892"/>
      <c r="AW117" s="892"/>
      <c r="AX117" s="892"/>
      <c r="AY117" s="892"/>
      <c r="AZ117" s="905" t="s">
        <v>425</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400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398</v>
      </c>
      <c r="AB118" s="876"/>
      <c r="AC118" s="876"/>
      <c r="AD118" s="876"/>
      <c r="AE118" s="877"/>
      <c r="AF118" s="875" t="s">
        <v>297</v>
      </c>
      <c r="AG118" s="876"/>
      <c r="AH118" s="876"/>
      <c r="AI118" s="876"/>
      <c r="AJ118" s="877"/>
      <c r="AK118" s="875" t="s">
        <v>296</v>
      </c>
      <c r="AL118" s="876"/>
      <c r="AM118" s="876"/>
      <c r="AN118" s="876"/>
      <c r="AO118" s="877"/>
      <c r="AP118" s="953" t="s">
        <v>399</v>
      </c>
      <c r="AQ118" s="954"/>
      <c r="AR118" s="954"/>
      <c r="AS118" s="954"/>
      <c r="AT118" s="955"/>
      <c r="AU118" s="891"/>
      <c r="AV118" s="892"/>
      <c r="AW118" s="892"/>
      <c r="AX118" s="892"/>
      <c r="AY118" s="892"/>
      <c r="AZ118" s="956" t="s">
        <v>427</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428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403</v>
      </c>
      <c r="B119" s="930"/>
      <c r="C119" s="912" t="s">
        <v>404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1200954</v>
      </c>
      <c r="AB119" s="883"/>
      <c r="AC119" s="883"/>
      <c r="AD119" s="883"/>
      <c r="AE119" s="884"/>
      <c r="AF119" s="885">
        <v>1091556</v>
      </c>
      <c r="AG119" s="883"/>
      <c r="AH119" s="883"/>
      <c r="AI119" s="883"/>
      <c r="AJ119" s="884"/>
      <c r="AK119" s="885">
        <v>1193548</v>
      </c>
      <c r="AL119" s="883"/>
      <c r="AM119" s="883"/>
      <c r="AN119" s="883"/>
      <c r="AO119" s="884"/>
      <c r="AP119" s="886">
        <v>0.3</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429</v>
      </c>
      <c r="BP119" s="978"/>
      <c r="BQ119" s="973">
        <v>1408330486</v>
      </c>
      <c r="BR119" s="974"/>
      <c r="BS119" s="974"/>
      <c r="BT119" s="974"/>
      <c r="BU119" s="974"/>
      <c r="BV119" s="974">
        <v>1401052284</v>
      </c>
      <c r="BW119" s="974"/>
      <c r="BX119" s="974"/>
      <c r="BY119" s="974"/>
      <c r="BZ119" s="974"/>
      <c r="CA119" s="974">
        <v>1386758530</v>
      </c>
      <c r="CB119" s="974"/>
      <c r="CC119" s="974"/>
      <c r="CD119" s="974"/>
      <c r="CE119" s="974"/>
      <c r="CF119" s="975"/>
      <c r="CG119" s="976"/>
      <c r="CH119" s="976"/>
      <c r="CI119" s="976"/>
      <c r="CJ119" s="977"/>
      <c r="CK119" s="933"/>
      <c r="CL119" s="934"/>
      <c r="CM119" s="956" t="s">
        <v>430</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x14ac:dyDescent="0.2">
      <c r="A120" s="1038"/>
      <c r="B120" s="932"/>
      <c r="C120" s="905" t="s">
        <v>407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431</v>
      </c>
      <c r="AV120" s="966"/>
      <c r="AW120" s="966"/>
      <c r="AX120" s="966"/>
      <c r="AY120" s="967"/>
      <c r="AZ120" s="912" t="s">
        <v>432</v>
      </c>
      <c r="BA120" s="880"/>
      <c r="BB120" s="880"/>
      <c r="BC120" s="880"/>
      <c r="BD120" s="880"/>
      <c r="BE120" s="880"/>
      <c r="BF120" s="880"/>
      <c r="BG120" s="880"/>
      <c r="BH120" s="880"/>
      <c r="BI120" s="880"/>
      <c r="BJ120" s="880"/>
      <c r="BK120" s="880"/>
      <c r="BL120" s="880"/>
      <c r="BM120" s="880"/>
      <c r="BN120" s="880"/>
      <c r="BO120" s="880"/>
      <c r="BP120" s="881"/>
      <c r="BQ120" s="913">
        <v>147618812</v>
      </c>
      <c r="BR120" s="914"/>
      <c r="BS120" s="914"/>
      <c r="BT120" s="914"/>
      <c r="BU120" s="914"/>
      <c r="BV120" s="914">
        <v>146614625</v>
      </c>
      <c r="BW120" s="914"/>
      <c r="BX120" s="914"/>
      <c r="BY120" s="914"/>
      <c r="BZ120" s="914"/>
      <c r="CA120" s="914">
        <v>160739333</v>
      </c>
      <c r="CB120" s="914"/>
      <c r="CC120" s="914"/>
      <c r="CD120" s="914"/>
      <c r="CE120" s="914"/>
      <c r="CF120" s="927">
        <v>40.4</v>
      </c>
      <c r="CG120" s="928"/>
      <c r="CH120" s="928"/>
      <c r="CI120" s="928"/>
      <c r="CJ120" s="928"/>
      <c r="CK120" s="982" t="s">
        <v>433</v>
      </c>
      <c r="CL120" s="983"/>
      <c r="CM120" s="983"/>
      <c r="CN120" s="983"/>
      <c r="CO120" s="984"/>
      <c r="CP120" s="990" t="s">
        <v>377</v>
      </c>
      <c r="CQ120" s="991"/>
      <c r="CR120" s="991"/>
      <c r="CS120" s="991"/>
      <c r="CT120" s="991"/>
      <c r="CU120" s="991"/>
      <c r="CV120" s="991"/>
      <c r="CW120" s="991"/>
      <c r="CX120" s="991"/>
      <c r="CY120" s="991"/>
      <c r="CZ120" s="991"/>
      <c r="DA120" s="991"/>
      <c r="DB120" s="991"/>
      <c r="DC120" s="991"/>
      <c r="DD120" s="991"/>
      <c r="DE120" s="991"/>
      <c r="DF120" s="992"/>
      <c r="DG120" s="913">
        <v>8536159</v>
      </c>
      <c r="DH120" s="914"/>
      <c r="DI120" s="914"/>
      <c r="DJ120" s="914"/>
      <c r="DK120" s="914"/>
      <c r="DL120" s="914">
        <v>7987114</v>
      </c>
      <c r="DM120" s="914"/>
      <c r="DN120" s="914"/>
      <c r="DO120" s="914"/>
      <c r="DP120" s="914"/>
      <c r="DQ120" s="914">
        <v>7427823</v>
      </c>
      <c r="DR120" s="914"/>
      <c r="DS120" s="914"/>
      <c r="DT120" s="914"/>
      <c r="DU120" s="914"/>
      <c r="DV120" s="915">
        <v>1.9</v>
      </c>
      <c r="DW120" s="915"/>
      <c r="DX120" s="915"/>
      <c r="DY120" s="915"/>
      <c r="DZ120" s="916"/>
    </row>
    <row r="121" spans="1:130" s="229" customFormat="1" ht="26.25" customHeight="1" x14ac:dyDescent="0.2">
      <c r="A121" s="1038"/>
      <c r="B121" s="932"/>
      <c r="C121" s="979" t="s">
        <v>434</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118</v>
      </c>
      <c r="AB121" s="936"/>
      <c r="AC121" s="936"/>
      <c r="AD121" s="936"/>
      <c r="AE121" s="937"/>
      <c r="AF121" s="938" t="s">
        <v>118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435</v>
      </c>
      <c r="BA121" s="906"/>
      <c r="BB121" s="906"/>
      <c r="BC121" s="906"/>
      <c r="BD121" s="906"/>
      <c r="BE121" s="906"/>
      <c r="BF121" s="906"/>
      <c r="BG121" s="906"/>
      <c r="BH121" s="906"/>
      <c r="BI121" s="906"/>
      <c r="BJ121" s="906"/>
      <c r="BK121" s="906"/>
      <c r="BL121" s="906"/>
      <c r="BM121" s="906"/>
      <c r="BN121" s="906"/>
      <c r="BO121" s="906"/>
      <c r="BP121" s="907"/>
      <c r="BQ121" s="908">
        <v>12543236</v>
      </c>
      <c r="BR121" s="909"/>
      <c r="BS121" s="909"/>
      <c r="BT121" s="909"/>
      <c r="BU121" s="909"/>
      <c r="BV121" s="909">
        <v>11969318</v>
      </c>
      <c r="BW121" s="909"/>
      <c r="BX121" s="909"/>
      <c r="BY121" s="909"/>
      <c r="BZ121" s="909"/>
      <c r="CA121" s="909">
        <v>11687824</v>
      </c>
      <c r="CB121" s="909"/>
      <c r="CC121" s="909"/>
      <c r="CD121" s="909"/>
      <c r="CE121" s="909"/>
      <c r="CF121" s="903">
        <v>2.9</v>
      </c>
      <c r="CG121" s="904"/>
      <c r="CH121" s="904"/>
      <c r="CI121" s="904"/>
      <c r="CJ121" s="904"/>
      <c r="CK121" s="985"/>
      <c r="CL121" s="986"/>
      <c r="CM121" s="986"/>
      <c r="CN121" s="986"/>
      <c r="CO121" s="987"/>
      <c r="CP121" s="995" t="s">
        <v>382</v>
      </c>
      <c r="CQ121" s="996"/>
      <c r="CR121" s="996"/>
      <c r="CS121" s="996"/>
      <c r="CT121" s="996"/>
      <c r="CU121" s="996"/>
      <c r="CV121" s="996"/>
      <c r="CW121" s="996"/>
      <c r="CX121" s="996"/>
      <c r="CY121" s="996"/>
      <c r="CZ121" s="996"/>
      <c r="DA121" s="996"/>
      <c r="DB121" s="996"/>
      <c r="DC121" s="996"/>
      <c r="DD121" s="996"/>
      <c r="DE121" s="996"/>
      <c r="DF121" s="997"/>
      <c r="DG121" s="908">
        <v>75810</v>
      </c>
      <c r="DH121" s="909"/>
      <c r="DI121" s="909"/>
      <c r="DJ121" s="909"/>
      <c r="DK121" s="909"/>
      <c r="DL121" s="909">
        <v>71910</v>
      </c>
      <c r="DM121" s="909"/>
      <c r="DN121" s="909"/>
      <c r="DO121" s="909"/>
      <c r="DP121" s="909"/>
      <c r="DQ121" s="909">
        <v>53250</v>
      </c>
      <c r="DR121" s="909"/>
      <c r="DS121" s="909"/>
      <c r="DT121" s="909"/>
      <c r="DU121" s="909"/>
      <c r="DV121" s="910">
        <v>0</v>
      </c>
      <c r="DW121" s="910"/>
      <c r="DX121" s="910"/>
      <c r="DY121" s="910"/>
      <c r="DZ121" s="911"/>
    </row>
    <row r="122" spans="1:130" s="229" customFormat="1" ht="26.25" customHeight="1" x14ac:dyDescent="0.2">
      <c r="A122" s="1038"/>
      <c r="B122" s="932"/>
      <c r="C122" s="905" t="s">
        <v>417</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499570</v>
      </c>
      <c r="AB122" s="936"/>
      <c r="AC122" s="936"/>
      <c r="AD122" s="936"/>
      <c r="AE122" s="937"/>
      <c r="AF122" s="938">
        <v>417620</v>
      </c>
      <c r="AG122" s="936"/>
      <c r="AH122" s="936"/>
      <c r="AI122" s="936"/>
      <c r="AJ122" s="937"/>
      <c r="AK122" s="938">
        <v>418401</v>
      </c>
      <c r="AL122" s="936"/>
      <c r="AM122" s="936"/>
      <c r="AN122" s="936"/>
      <c r="AO122" s="937"/>
      <c r="AP122" s="939">
        <v>0.1</v>
      </c>
      <c r="AQ122" s="940"/>
      <c r="AR122" s="940"/>
      <c r="AS122" s="940"/>
      <c r="AT122" s="941"/>
      <c r="AU122" s="968"/>
      <c r="AV122" s="969"/>
      <c r="AW122" s="969"/>
      <c r="AX122" s="969"/>
      <c r="AY122" s="970"/>
      <c r="AZ122" s="956" t="s">
        <v>436</v>
      </c>
      <c r="BA122" s="948"/>
      <c r="BB122" s="948"/>
      <c r="BC122" s="948"/>
      <c r="BD122" s="948"/>
      <c r="BE122" s="948"/>
      <c r="BF122" s="948"/>
      <c r="BG122" s="948"/>
      <c r="BH122" s="948"/>
      <c r="BI122" s="948"/>
      <c r="BJ122" s="948"/>
      <c r="BK122" s="948"/>
      <c r="BL122" s="948"/>
      <c r="BM122" s="948"/>
      <c r="BN122" s="948"/>
      <c r="BO122" s="948"/>
      <c r="BP122" s="949"/>
      <c r="BQ122" s="973">
        <v>847939070</v>
      </c>
      <c r="BR122" s="974"/>
      <c r="BS122" s="974"/>
      <c r="BT122" s="974"/>
      <c r="BU122" s="974"/>
      <c r="BV122" s="974">
        <v>835554701</v>
      </c>
      <c r="BW122" s="974"/>
      <c r="BX122" s="974"/>
      <c r="BY122" s="974"/>
      <c r="BZ122" s="974"/>
      <c r="CA122" s="974">
        <v>805153838</v>
      </c>
      <c r="CB122" s="974"/>
      <c r="CC122" s="974"/>
      <c r="CD122" s="974"/>
      <c r="CE122" s="974"/>
      <c r="CF122" s="993">
        <v>202.3</v>
      </c>
      <c r="CG122" s="994"/>
      <c r="CH122" s="994"/>
      <c r="CI122" s="994"/>
      <c r="CJ122" s="994"/>
      <c r="CK122" s="985"/>
      <c r="CL122" s="986"/>
      <c r="CM122" s="986"/>
      <c r="CN122" s="986"/>
      <c r="CO122" s="987"/>
      <c r="CP122" s="995" t="s">
        <v>379</v>
      </c>
      <c r="CQ122" s="996"/>
      <c r="CR122" s="996"/>
      <c r="CS122" s="996"/>
      <c r="CT122" s="996"/>
      <c r="CU122" s="996"/>
      <c r="CV122" s="996"/>
      <c r="CW122" s="996"/>
      <c r="CX122" s="996"/>
      <c r="CY122" s="996"/>
      <c r="CZ122" s="996"/>
      <c r="DA122" s="996"/>
      <c r="DB122" s="996"/>
      <c r="DC122" s="996"/>
      <c r="DD122" s="996"/>
      <c r="DE122" s="996"/>
      <c r="DF122" s="997"/>
      <c r="DG122" s="908">
        <v>9724</v>
      </c>
      <c r="DH122" s="909"/>
      <c r="DI122" s="909"/>
      <c r="DJ122" s="909"/>
      <c r="DK122" s="909"/>
      <c r="DL122" s="909">
        <v>10395</v>
      </c>
      <c r="DM122" s="909"/>
      <c r="DN122" s="909"/>
      <c r="DO122" s="909"/>
      <c r="DP122" s="909"/>
      <c r="DQ122" s="909">
        <v>3676</v>
      </c>
      <c r="DR122" s="909"/>
      <c r="DS122" s="909"/>
      <c r="DT122" s="909"/>
      <c r="DU122" s="909"/>
      <c r="DV122" s="910">
        <v>0</v>
      </c>
      <c r="DW122" s="910"/>
      <c r="DX122" s="910"/>
      <c r="DY122" s="910"/>
      <c r="DZ122" s="911"/>
    </row>
    <row r="123" spans="1:130" s="229" customFormat="1" ht="26.25" customHeight="1" x14ac:dyDescent="0.2">
      <c r="A123" s="1038"/>
      <c r="B123" s="932"/>
      <c r="C123" s="905" t="s">
        <v>423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437</v>
      </c>
      <c r="BP123" s="978"/>
      <c r="BQ123" s="1044">
        <v>1008101118</v>
      </c>
      <c r="BR123" s="1045"/>
      <c r="BS123" s="1045"/>
      <c r="BT123" s="1045"/>
      <c r="BU123" s="1045"/>
      <c r="BV123" s="1045">
        <v>994138644</v>
      </c>
      <c r="BW123" s="1045"/>
      <c r="BX123" s="1045"/>
      <c r="BY123" s="1045"/>
      <c r="BZ123" s="1045"/>
      <c r="CA123" s="1045">
        <v>977580995</v>
      </c>
      <c r="CB123" s="1045"/>
      <c r="CC123" s="1045"/>
      <c r="CD123" s="1045"/>
      <c r="CE123" s="1045"/>
      <c r="CF123" s="975"/>
      <c r="CG123" s="976"/>
      <c r="CH123" s="976"/>
      <c r="CI123" s="976"/>
      <c r="CJ123" s="977"/>
      <c r="CK123" s="985"/>
      <c r="CL123" s="986"/>
      <c r="CM123" s="986"/>
      <c r="CN123" s="986"/>
      <c r="CO123" s="987"/>
      <c r="CP123" s="995" t="s">
        <v>380</v>
      </c>
      <c r="CQ123" s="996"/>
      <c r="CR123" s="996"/>
      <c r="CS123" s="996"/>
      <c r="CT123" s="996"/>
      <c r="CU123" s="996"/>
      <c r="CV123" s="996"/>
      <c r="CW123" s="996"/>
      <c r="CX123" s="996"/>
      <c r="CY123" s="996"/>
      <c r="CZ123" s="996"/>
      <c r="DA123" s="996"/>
      <c r="DB123" s="996"/>
      <c r="DC123" s="996"/>
      <c r="DD123" s="996"/>
      <c r="DE123" s="996"/>
      <c r="DF123" s="997"/>
      <c r="DG123" s="908">
        <v>3274</v>
      </c>
      <c r="DH123" s="909"/>
      <c r="DI123" s="909"/>
      <c r="DJ123" s="909"/>
      <c r="DK123" s="909"/>
      <c r="DL123" s="909">
        <v>3097</v>
      </c>
      <c r="DM123" s="909"/>
      <c r="DN123" s="909"/>
      <c r="DO123" s="909"/>
      <c r="DP123" s="909"/>
      <c r="DQ123" s="909">
        <v>1232</v>
      </c>
      <c r="DR123" s="909"/>
      <c r="DS123" s="909"/>
      <c r="DT123" s="909"/>
      <c r="DU123" s="909"/>
      <c r="DV123" s="910">
        <v>0</v>
      </c>
      <c r="DW123" s="910"/>
      <c r="DX123" s="910"/>
      <c r="DY123" s="910"/>
      <c r="DZ123" s="911"/>
    </row>
    <row r="124" spans="1:130" s="229" customFormat="1" ht="26.25" customHeight="1" thickBot="1" x14ac:dyDescent="0.25">
      <c r="A124" s="1038"/>
      <c r="B124" s="932"/>
      <c r="C124" s="905" t="s">
        <v>426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438</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98.6</v>
      </c>
      <c r="BR124" s="1005"/>
      <c r="BS124" s="1005"/>
      <c r="BT124" s="1005"/>
      <c r="BU124" s="1005"/>
      <c r="BV124" s="1005">
        <v>103.7</v>
      </c>
      <c r="BW124" s="1005"/>
      <c r="BX124" s="1005"/>
      <c r="BY124" s="1005"/>
      <c r="BZ124" s="1005"/>
      <c r="CA124" s="1005">
        <v>102.8</v>
      </c>
      <c r="CB124" s="1005"/>
      <c r="CC124" s="1005"/>
      <c r="CD124" s="1005"/>
      <c r="CE124" s="1005"/>
      <c r="CF124" s="1006"/>
      <c r="CG124" s="1007"/>
      <c r="CH124" s="1007"/>
      <c r="CI124" s="1007"/>
      <c r="CJ124" s="1008"/>
      <c r="CK124" s="988"/>
      <c r="CL124" s="988"/>
      <c r="CM124" s="988"/>
      <c r="CN124" s="988"/>
      <c r="CO124" s="989"/>
      <c r="CP124" s="1009" t="s">
        <v>439</v>
      </c>
      <c r="CQ124" s="1010"/>
      <c r="CR124" s="1010"/>
      <c r="CS124" s="1010"/>
      <c r="CT124" s="1010"/>
      <c r="CU124" s="1010"/>
      <c r="CV124" s="1010"/>
      <c r="CW124" s="1010"/>
      <c r="CX124" s="1010"/>
      <c r="CY124" s="1010"/>
      <c r="CZ124" s="1010"/>
      <c r="DA124" s="1010"/>
      <c r="DB124" s="1010"/>
      <c r="DC124" s="1010"/>
      <c r="DD124" s="1010"/>
      <c r="DE124" s="1010"/>
      <c r="DF124" s="1011"/>
      <c r="DG124" s="973">
        <v>365350</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428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440</v>
      </c>
      <c r="CL125" s="983"/>
      <c r="CM125" s="983"/>
      <c r="CN125" s="983"/>
      <c r="CO125" s="984"/>
      <c r="CP125" s="912" t="s">
        <v>441</v>
      </c>
      <c r="CQ125" s="880"/>
      <c r="CR125" s="880"/>
      <c r="CS125" s="880"/>
      <c r="CT125" s="880"/>
      <c r="CU125" s="880"/>
      <c r="CV125" s="880"/>
      <c r="CW125" s="880"/>
      <c r="CX125" s="880"/>
      <c r="CY125" s="880"/>
      <c r="CZ125" s="880"/>
      <c r="DA125" s="880"/>
      <c r="DB125" s="880"/>
      <c r="DC125" s="880"/>
      <c r="DD125" s="880"/>
      <c r="DE125" s="880"/>
      <c r="DF125" s="881"/>
      <c r="DG125" s="913">
        <v>10238355</v>
      </c>
      <c r="DH125" s="914"/>
      <c r="DI125" s="914"/>
      <c r="DJ125" s="914"/>
      <c r="DK125" s="914"/>
      <c r="DL125" s="914">
        <v>18299077</v>
      </c>
      <c r="DM125" s="914"/>
      <c r="DN125" s="914"/>
      <c r="DO125" s="914"/>
      <c r="DP125" s="914"/>
      <c r="DQ125" s="914">
        <v>17741042</v>
      </c>
      <c r="DR125" s="914"/>
      <c r="DS125" s="914"/>
      <c r="DT125" s="914"/>
      <c r="DU125" s="914"/>
      <c r="DV125" s="915">
        <v>4.5</v>
      </c>
      <c r="DW125" s="915"/>
      <c r="DX125" s="915"/>
      <c r="DY125" s="915"/>
      <c r="DZ125" s="916"/>
    </row>
    <row r="126" spans="1:130" s="229" customFormat="1" ht="26.25" customHeight="1" thickBot="1" x14ac:dyDescent="0.25">
      <c r="A126" s="1038"/>
      <c r="B126" s="932"/>
      <c r="C126" s="905" t="s">
        <v>430</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442</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2">
      <c r="A127" s="1039"/>
      <c r="B127" s="934"/>
      <c r="C127" s="956" t="s">
        <v>443</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90837</v>
      </c>
      <c r="AB127" s="936"/>
      <c r="AC127" s="936"/>
      <c r="AD127" s="936"/>
      <c r="AE127" s="937"/>
      <c r="AF127" s="938">
        <v>94755</v>
      </c>
      <c r="AG127" s="936"/>
      <c r="AH127" s="936"/>
      <c r="AI127" s="936"/>
      <c r="AJ127" s="937"/>
      <c r="AK127" s="938">
        <v>94762</v>
      </c>
      <c r="AL127" s="936"/>
      <c r="AM127" s="936"/>
      <c r="AN127" s="936"/>
      <c r="AO127" s="937"/>
      <c r="AP127" s="939">
        <v>0</v>
      </c>
      <c r="AQ127" s="940"/>
      <c r="AR127" s="940"/>
      <c r="AS127" s="940"/>
      <c r="AT127" s="941"/>
      <c r="AU127" s="231"/>
      <c r="AV127" s="231"/>
      <c r="AW127" s="231"/>
      <c r="AX127" s="1012" t="s">
        <v>444</v>
      </c>
      <c r="AY127" s="1013"/>
      <c r="AZ127" s="1013"/>
      <c r="BA127" s="1013"/>
      <c r="BB127" s="1013"/>
      <c r="BC127" s="1013"/>
      <c r="BD127" s="1013"/>
      <c r="BE127" s="1014"/>
      <c r="BF127" s="1015" t="s">
        <v>445</v>
      </c>
      <c r="BG127" s="1013"/>
      <c r="BH127" s="1013"/>
      <c r="BI127" s="1013"/>
      <c r="BJ127" s="1013"/>
      <c r="BK127" s="1013"/>
      <c r="BL127" s="1014"/>
      <c r="BM127" s="1015" t="s">
        <v>446</v>
      </c>
      <c r="BN127" s="1013"/>
      <c r="BO127" s="1013"/>
      <c r="BP127" s="1013"/>
      <c r="BQ127" s="1013"/>
      <c r="BR127" s="1013"/>
      <c r="BS127" s="1014"/>
      <c r="BT127" s="1015" t="s">
        <v>447</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448</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5">
      <c r="A128" s="1022" t="s">
        <v>449</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450</v>
      </c>
      <c r="X128" s="1024"/>
      <c r="Y128" s="1024"/>
      <c r="Z128" s="1025"/>
      <c r="AA128" s="1026">
        <v>2701505</v>
      </c>
      <c r="AB128" s="1027"/>
      <c r="AC128" s="1027"/>
      <c r="AD128" s="1027"/>
      <c r="AE128" s="1028"/>
      <c r="AF128" s="1029">
        <v>2798280</v>
      </c>
      <c r="AG128" s="1027"/>
      <c r="AH128" s="1027"/>
      <c r="AI128" s="1027"/>
      <c r="AJ128" s="1028"/>
      <c r="AK128" s="1029">
        <v>2800957</v>
      </c>
      <c r="AL128" s="1027"/>
      <c r="AM128" s="1027"/>
      <c r="AN128" s="1027"/>
      <c r="AO128" s="1028"/>
      <c r="AP128" s="1030"/>
      <c r="AQ128" s="1031"/>
      <c r="AR128" s="1031"/>
      <c r="AS128" s="1031"/>
      <c r="AT128" s="1032"/>
      <c r="AU128" s="231"/>
      <c r="AV128" s="231"/>
      <c r="AW128" s="231"/>
      <c r="AX128" s="879" t="s">
        <v>451</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452</v>
      </c>
      <c r="CQ128" s="694"/>
      <c r="CR128" s="694"/>
      <c r="CS128" s="694"/>
      <c r="CT128" s="694"/>
      <c r="CU128" s="694"/>
      <c r="CV128" s="694"/>
      <c r="CW128" s="694"/>
      <c r="CX128" s="694"/>
      <c r="CY128" s="694"/>
      <c r="CZ128" s="694"/>
      <c r="DA128" s="694"/>
      <c r="DB128" s="694"/>
      <c r="DC128" s="694"/>
      <c r="DD128" s="694"/>
      <c r="DE128" s="694"/>
      <c r="DF128" s="1017"/>
      <c r="DG128" s="1018">
        <v>2117907</v>
      </c>
      <c r="DH128" s="1019"/>
      <c r="DI128" s="1019"/>
      <c r="DJ128" s="1019"/>
      <c r="DK128" s="1019"/>
      <c r="DL128" s="1019">
        <v>2026998</v>
      </c>
      <c r="DM128" s="1019"/>
      <c r="DN128" s="1019"/>
      <c r="DO128" s="1019"/>
      <c r="DP128" s="1019"/>
      <c r="DQ128" s="1019">
        <v>2001128</v>
      </c>
      <c r="DR128" s="1019"/>
      <c r="DS128" s="1019"/>
      <c r="DT128" s="1019"/>
      <c r="DU128" s="1019"/>
      <c r="DV128" s="1020">
        <v>0.5</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453</v>
      </c>
      <c r="X129" s="1052"/>
      <c r="Y129" s="1052"/>
      <c r="Z129" s="1053"/>
      <c r="AA129" s="935">
        <v>466780922</v>
      </c>
      <c r="AB129" s="936"/>
      <c r="AC129" s="936"/>
      <c r="AD129" s="936"/>
      <c r="AE129" s="937"/>
      <c r="AF129" s="938">
        <v>451844183</v>
      </c>
      <c r="AG129" s="936"/>
      <c r="AH129" s="936"/>
      <c r="AI129" s="936"/>
      <c r="AJ129" s="937"/>
      <c r="AK129" s="938">
        <v>457322530</v>
      </c>
      <c r="AL129" s="936"/>
      <c r="AM129" s="936"/>
      <c r="AN129" s="936"/>
      <c r="AO129" s="937"/>
      <c r="AP129" s="1054"/>
      <c r="AQ129" s="1055"/>
      <c r="AR129" s="1055"/>
      <c r="AS129" s="1055"/>
      <c r="AT129" s="1056"/>
      <c r="AU129" s="232"/>
      <c r="AV129" s="232"/>
      <c r="AW129" s="232"/>
      <c r="AX129" s="1046" t="s">
        <v>454</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455</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456</v>
      </c>
      <c r="X130" s="1052"/>
      <c r="Y130" s="1052"/>
      <c r="Z130" s="1053"/>
      <c r="AA130" s="935">
        <v>61235423</v>
      </c>
      <c r="AB130" s="936"/>
      <c r="AC130" s="936"/>
      <c r="AD130" s="936"/>
      <c r="AE130" s="937"/>
      <c r="AF130" s="938">
        <v>59800390</v>
      </c>
      <c r="AG130" s="936"/>
      <c r="AH130" s="936"/>
      <c r="AI130" s="936"/>
      <c r="AJ130" s="937"/>
      <c r="AK130" s="938">
        <v>59395877</v>
      </c>
      <c r="AL130" s="936"/>
      <c r="AM130" s="936"/>
      <c r="AN130" s="936"/>
      <c r="AO130" s="937"/>
      <c r="AP130" s="1054"/>
      <c r="AQ130" s="1055"/>
      <c r="AR130" s="1055"/>
      <c r="AS130" s="1055"/>
      <c r="AT130" s="1056"/>
      <c r="AU130" s="232"/>
      <c r="AV130" s="232"/>
      <c r="AW130" s="232"/>
      <c r="AX130" s="1046" t="s">
        <v>457</v>
      </c>
      <c r="AY130" s="906"/>
      <c r="AZ130" s="906"/>
      <c r="BA130" s="906"/>
      <c r="BB130" s="906"/>
      <c r="BC130" s="906"/>
      <c r="BD130" s="906"/>
      <c r="BE130" s="907"/>
      <c r="BF130" s="1082">
        <v>9.4</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458</v>
      </c>
      <c r="X131" s="1089"/>
      <c r="Y131" s="1089"/>
      <c r="Z131" s="1090"/>
      <c r="AA131" s="1091">
        <v>405545499</v>
      </c>
      <c r="AB131" s="1092"/>
      <c r="AC131" s="1092"/>
      <c r="AD131" s="1092"/>
      <c r="AE131" s="1093"/>
      <c r="AF131" s="1094">
        <v>392043793</v>
      </c>
      <c r="AG131" s="1092"/>
      <c r="AH131" s="1092"/>
      <c r="AI131" s="1092"/>
      <c r="AJ131" s="1093"/>
      <c r="AK131" s="1094">
        <v>397926653</v>
      </c>
      <c r="AL131" s="1092"/>
      <c r="AM131" s="1092"/>
      <c r="AN131" s="1092"/>
      <c r="AO131" s="1093"/>
      <c r="AP131" s="1095"/>
      <c r="AQ131" s="1096"/>
      <c r="AR131" s="1096"/>
      <c r="AS131" s="1096"/>
      <c r="AT131" s="1097"/>
      <c r="AU131" s="232"/>
      <c r="AV131" s="232"/>
      <c r="AW131" s="232"/>
      <c r="AX131" s="1064" t="s">
        <v>459</v>
      </c>
      <c r="AY131" s="694"/>
      <c r="AZ131" s="694"/>
      <c r="BA131" s="694"/>
      <c r="BB131" s="694"/>
      <c r="BC131" s="694"/>
      <c r="BD131" s="694"/>
      <c r="BE131" s="1017"/>
      <c r="BF131" s="1065">
        <v>102.8</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460</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461</v>
      </c>
      <c r="W132" s="1075"/>
      <c r="X132" s="1075"/>
      <c r="Y132" s="1075"/>
      <c r="Z132" s="1076"/>
      <c r="AA132" s="1077">
        <v>9.4353864349999998</v>
      </c>
      <c r="AB132" s="1078"/>
      <c r="AC132" s="1078"/>
      <c r="AD132" s="1078"/>
      <c r="AE132" s="1079"/>
      <c r="AF132" s="1080">
        <v>9.5475030259999993</v>
      </c>
      <c r="AG132" s="1078"/>
      <c r="AH132" s="1078"/>
      <c r="AI132" s="1078"/>
      <c r="AJ132" s="1079"/>
      <c r="AK132" s="1080">
        <v>9.2352140079999998</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462</v>
      </c>
      <c r="W133" s="1058"/>
      <c r="X133" s="1058"/>
      <c r="Y133" s="1058"/>
      <c r="Z133" s="1059"/>
      <c r="AA133" s="1060">
        <v>9.6</v>
      </c>
      <c r="AB133" s="1061"/>
      <c r="AC133" s="1061"/>
      <c r="AD133" s="1061"/>
      <c r="AE133" s="1062"/>
      <c r="AF133" s="1060">
        <v>9.5</v>
      </c>
      <c r="AG133" s="1061"/>
      <c r="AH133" s="1061"/>
      <c r="AI133" s="1061"/>
      <c r="AJ133" s="1062"/>
      <c r="AK133" s="1060">
        <v>9.4</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Z51rTMDv7iVklufBV7C4rIFmGap4H9hS8xm9FZ20z8UVZaEuEAcr81lMc9o4Cn2d4AP5eccoO7vWl2PQmgUhMQ==" saltValue="BEpSIZxbnKGJEuZnVT90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49" zoomScale="80" zoomScaleNormal="85" zoomScaleSheetLayoutView="8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tQ8tkliE6GP/WgyMAoNwQevDuFV+yEmzMKwPUGOepnLRYz4ukfz/TFnIUclL4R4JgQi74BELGK00gippV9NSUQ==" saltValue="ngEbqCouTvTqONgo+aiF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fH7cBDSyLC9s5ggOVXRTx93J2nKc5YSScjivWsA+eZcosFiim+jS/CImwNtfg5J8Oanfd+VTVYz/qXBQx9I4Ag==" saltValue="GmKlICx+gl8YMnZ9i4CX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464</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465</v>
      </c>
      <c r="AP7" s="271"/>
      <c r="AQ7" s="272" t="s">
        <v>466</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467</v>
      </c>
      <c r="AQ8" s="278" t="s">
        <v>468</v>
      </c>
      <c r="AR8" s="279" t="s">
        <v>469</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470</v>
      </c>
      <c r="AL9" s="1099"/>
      <c r="AM9" s="1099"/>
      <c r="AN9" s="1100"/>
      <c r="AO9" s="280">
        <v>207670871</v>
      </c>
      <c r="AP9" s="280">
        <v>108343</v>
      </c>
      <c r="AQ9" s="281">
        <v>81919</v>
      </c>
      <c r="AR9" s="282">
        <v>32.299999999999997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471</v>
      </c>
      <c r="AL10" s="1099"/>
      <c r="AM10" s="1099"/>
      <c r="AN10" s="1100"/>
      <c r="AO10" s="280" t="s">
        <v>472</v>
      </c>
      <c r="AP10" s="280" t="s">
        <v>472</v>
      </c>
      <c r="AQ10" s="281">
        <v>453</v>
      </c>
      <c r="AR10" s="282" t="s">
        <v>472</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473</v>
      </c>
      <c r="AL11" s="1099"/>
      <c r="AM11" s="1099"/>
      <c r="AN11" s="1100"/>
      <c r="AO11" s="280" t="s">
        <v>472</v>
      </c>
      <c r="AP11" s="280" t="s">
        <v>472</v>
      </c>
      <c r="AQ11" s="281" t="s">
        <v>472</v>
      </c>
      <c r="AR11" s="282" t="s">
        <v>472</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474</v>
      </c>
      <c r="AL12" s="1099"/>
      <c r="AM12" s="1099"/>
      <c r="AN12" s="1100"/>
      <c r="AO12" s="280">
        <v>59217</v>
      </c>
      <c r="AP12" s="280">
        <v>31</v>
      </c>
      <c r="AQ12" s="281">
        <v>6</v>
      </c>
      <c r="AR12" s="282">
        <v>416.7</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475</v>
      </c>
      <c r="AL13" s="1099"/>
      <c r="AM13" s="1099"/>
      <c r="AN13" s="1100"/>
      <c r="AO13" s="280">
        <v>1988789</v>
      </c>
      <c r="AP13" s="280">
        <v>1038</v>
      </c>
      <c r="AQ13" s="281">
        <v>1014</v>
      </c>
      <c r="AR13" s="282">
        <v>2.4</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476</v>
      </c>
      <c r="AL14" s="1099"/>
      <c r="AM14" s="1099"/>
      <c r="AN14" s="1100"/>
      <c r="AO14" s="280">
        <v>-11250188</v>
      </c>
      <c r="AP14" s="280">
        <v>-5869</v>
      </c>
      <c r="AQ14" s="281">
        <v>-3152</v>
      </c>
      <c r="AR14" s="282">
        <v>86.2</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198468689</v>
      </c>
      <c r="AP15" s="280">
        <v>103542</v>
      </c>
      <c r="AQ15" s="281">
        <v>80241</v>
      </c>
      <c r="AR15" s="282">
        <v>29</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477</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478</v>
      </c>
      <c r="AP20" s="291" t="s">
        <v>479</v>
      </c>
      <c r="AQ20" s="292" t="s">
        <v>480</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481</v>
      </c>
      <c r="AL21" s="1105"/>
      <c r="AM21" s="1105"/>
      <c r="AN21" s="1106"/>
      <c r="AO21" s="295">
        <v>1277.24</v>
      </c>
      <c r="AP21" s="296">
        <v>929.37</v>
      </c>
      <c r="AQ21" s="297">
        <v>347.87</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482</v>
      </c>
      <c r="AL22" s="1105"/>
      <c r="AM22" s="1105"/>
      <c r="AN22" s="1106"/>
      <c r="AO22" s="300">
        <v>99.6</v>
      </c>
      <c r="AP22" s="301">
        <v>100.2</v>
      </c>
      <c r="AQ22" s="302">
        <v>-0.6</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483</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484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485</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465</v>
      </c>
      <c r="AP30" s="271"/>
      <c r="AQ30" s="272" t="s">
        <v>466</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467</v>
      </c>
      <c r="AQ31" s="278" t="s">
        <v>468</v>
      </c>
      <c r="AR31" s="279" t="s">
        <v>469</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486</v>
      </c>
      <c r="AL32" s="1119"/>
      <c r="AM32" s="1119"/>
      <c r="AN32" s="1120"/>
      <c r="AO32" s="280">
        <v>92492857</v>
      </c>
      <c r="AP32" s="280">
        <v>48254</v>
      </c>
      <c r="AQ32" s="281">
        <v>24762</v>
      </c>
      <c r="AR32" s="282">
        <v>94.9</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487</v>
      </c>
      <c r="AL33" s="1119"/>
      <c r="AM33" s="1119"/>
      <c r="AN33" s="1120"/>
      <c r="AO33" s="280" t="s">
        <v>472</v>
      </c>
      <c r="AP33" s="280" t="s">
        <v>472</v>
      </c>
      <c r="AQ33" s="281">
        <v>1009</v>
      </c>
      <c r="AR33" s="282" t="s">
        <v>472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488</v>
      </c>
      <c r="AL34" s="1119"/>
      <c r="AM34" s="1119"/>
      <c r="AN34" s="1120"/>
      <c r="AO34" s="280">
        <v>3805533</v>
      </c>
      <c r="AP34" s="280">
        <v>1985</v>
      </c>
      <c r="AQ34" s="281">
        <v>21102</v>
      </c>
      <c r="AR34" s="282">
        <v>-90.6</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489</v>
      </c>
      <c r="AL35" s="1119"/>
      <c r="AM35" s="1119"/>
      <c r="AN35" s="1120"/>
      <c r="AO35" s="280">
        <v>938690</v>
      </c>
      <c r="AP35" s="280">
        <v>490</v>
      </c>
      <c r="AQ35" s="281">
        <v>853</v>
      </c>
      <c r="AR35" s="282">
        <v>-42.6</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490</v>
      </c>
      <c r="AL36" s="1119"/>
      <c r="AM36" s="1119"/>
      <c r="AN36" s="1120"/>
      <c r="AO36" s="280" t="s">
        <v>472</v>
      </c>
      <c r="AP36" s="280" t="s">
        <v>472</v>
      </c>
      <c r="AQ36" s="281">
        <v>45</v>
      </c>
      <c r="AR36" s="282" t="s">
        <v>472</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491</v>
      </c>
      <c r="AL37" s="1119"/>
      <c r="AM37" s="1119"/>
      <c r="AN37" s="1120"/>
      <c r="AO37" s="280">
        <v>1706711</v>
      </c>
      <c r="AP37" s="280">
        <v>890</v>
      </c>
      <c r="AQ37" s="281">
        <v>405</v>
      </c>
      <c r="AR37" s="282">
        <v>119.8</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492</v>
      </c>
      <c r="AL38" s="1116"/>
      <c r="AM38" s="1116"/>
      <c r="AN38" s="1117"/>
      <c r="AO38" s="310">
        <v>2421</v>
      </c>
      <c r="AP38" s="310">
        <v>1</v>
      </c>
      <c r="AQ38" s="311">
        <v>1</v>
      </c>
      <c r="AR38" s="302">
        <v>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493</v>
      </c>
      <c r="AL39" s="1116"/>
      <c r="AM39" s="1116"/>
      <c r="AN39" s="1117"/>
      <c r="AO39" s="280">
        <v>-2800957</v>
      </c>
      <c r="AP39" s="280">
        <v>-1461</v>
      </c>
      <c r="AQ39" s="281">
        <v>-1440</v>
      </c>
      <c r="AR39" s="282">
        <v>1.5</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494</v>
      </c>
      <c r="AL40" s="1119"/>
      <c r="AM40" s="1119"/>
      <c r="AN40" s="1120"/>
      <c r="AO40" s="280">
        <v>-59395877</v>
      </c>
      <c r="AP40" s="280">
        <v>-30987</v>
      </c>
      <c r="AQ40" s="281">
        <v>-27098</v>
      </c>
      <c r="AR40" s="282">
        <v>14.4</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495</v>
      </c>
      <c r="AL41" s="1102"/>
      <c r="AM41" s="1102"/>
      <c r="AN41" s="1103"/>
      <c r="AO41" s="280">
        <v>36749378</v>
      </c>
      <c r="AP41" s="280">
        <v>19172</v>
      </c>
      <c r="AQ41" s="281">
        <v>19640</v>
      </c>
      <c r="AR41" s="282">
        <v>-2.4</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496</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497</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465</v>
      </c>
      <c r="AN49" s="1112" t="s">
        <v>498</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499</v>
      </c>
      <c r="AO50" s="323" t="s">
        <v>500</v>
      </c>
      <c r="AP50" s="324" t="s">
        <v>501</v>
      </c>
      <c r="AQ50" s="325" t="s">
        <v>502</v>
      </c>
      <c r="AR50" s="326" t="s">
        <v>503</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504</v>
      </c>
      <c r="AL51" s="319"/>
      <c r="AM51" s="327">
        <v>127752243</v>
      </c>
      <c r="AN51" s="328">
        <v>64997</v>
      </c>
      <c r="AO51" s="329">
        <v>6.9</v>
      </c>
      <c r="AP51" s="330">
        <v>42833</v>
      </c>
      <c r="AQ51" s="331">
        <v>9.6</v>
      </c>
      <c r="AR51" s="332">
        <v>-2.7</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505</v>
      </c>
      <c r="AM52" s="335">
        <v>55747582</v>
      </c>
      <c r="AN52" s="336">
        <v>28363</v>
      </c>
      <c r="AO52" s="337">
        <v>17.5</v>
      </c>
      <c r="AP52" s="338">
        <v>15211</v>
      </c>
      <c r="AQ52" s="339">
        <v>7.8</v>
      </c>
      <c r="AR52" s="340">
        <v>9.6999999999999993</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506</v>
      </c>
      <c r="AL53" s="319"/>
      <c r="AM53" s="327">
        <v>135850068</v>
      </c>
      <c r="AN53" s="328">
        <v>69474</v>
      </c>
      <c r="AO53" s="329">
        <v>6.9</v>
      </c>
      <c r="AP53" s="330">
        <v>46888</v>
      </c>
      <c r="AQ53" s="331">
        <v>9.5</v>
      </c>
      <c r="AR53" s="332">
        <v>-2.6</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505</v>
      </c>
      <c r="AM54" s="335">
        <v>43104192</v>
      </c>
      <c r="AN54" s="336">
        <v>22044</v>
      </c>
      <c r="AO54" s="337">
        <v>-22.3</v>
      </c>
      <c r="AP54" s="338">
        <v>14375</v>
      </c>
      <c r="AQ54" s="339">
        <v>-5.5</v>
      </c>
      <c r="AR54" s="340">
        <v>-16.8</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507</v>
      </c>
      <c r="AL55" s="319"/>
      <c r="AM55" s="327">
        <v>136435771</v>
      </c>
      <c r="AN55" s="328">
        <v>70237</v>
      </c>
      <c r="AO55" s="329">
        <v>1.1000000000000001</v>
      </c>
      <c r="AP55" s="330">
        <v>46574</v>
      </c>
      <c r="AQ55" s="331">
        <v>-0.7</v>
      </c>
      <c r="AR55" s="332">
        <v>1.8</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505</v>
      </c>
      <c r="AM56" s="335">
        <v>48019688</v>
      </c>
      <c r="AN56" s="336">
        <v>24721</v>
      </c>
      <c r="AO56" s="337">
        <v>12.1</v>
      </c>
      <c r="AP56" s="338">
        <v>14394</v>
      </c>
      <c r="AQ56" s="339">
        <v>0.1</v>
      </c>
      <c r="AR56" s="340">
        <v>12</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508</v>
      </c>
      <c r="AL57" s="319"/>
      <c r="AM57" s="327">
        <v>142098883</v>
      </c>
      <c r="AN57" s="328">
        <v>73648</v>
      </c>
      <c r="AO57" s="329">
        <v>4.9000000000000004</v>
      </c>
      <c r="AP57" s="330">
        <v>44729</v>
      </c>
      <c r="AQ57" s="331">
        <v>-4</v>
      </c>
      <c r="AR57" s="332">
        <v>8.9</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505</v>
      </c>
      <c r="AM58" s="335">
        <v>48934028</v>
      </c>
      <c r="AN58" s="336">
        <v>25362</v>
      </c>
      <c r="AO58" s="337">
        <v>2.6</v>
      </c>
      <c r="AP58" s="338">
        <v>15395</v>
      </c>
      <c r="AQ58" s="339">
        <v>7</v>
      </c>
      <c r="AR58" s="340">
        <v>-4.4000000000000004</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509</v>
      </c>
      <c r="AL59" s="319"/>
      <c r="AM59" s="327">
        <v>141404444</v>
      </c>
      <c r="AN59" s="328">
        <v>73772</v>
      </c>
      <c r="AO59" s="329">
        <v>0.2</v>
      </c>
      <c r="AP59" s="330">
        <v>44130</v>
      </c>
      <c r="AQ59" s="331">
        <v>-1.3</v>
      </c>
      <c r="AR59" s="332">
        <v>1.5</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505</v>
      </c>
      <c r="AM60" s="335">
        <v>47391895</v>
      </c>
      <c r="AN60" s="336">
        <v>24725</v>
      </c>
      <c r="AO60" s="337">
        <v>-2.5</v>
      </c>
      <c r="AP60" s="338">
        <v>15920</v>
      </c>
      <c r="AQ60" s="339">
        <v>3.4</v>
      </c>
      <c r="AR60" s="340">
        <v>-5.9</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510</v>
      </c>
      <c r="AL61" s="341"/>
      <c r="AM61" s="342">
        <v>136708282</v>
      </c>
      <c r="AN61" s="343">
        <v>70426</v>
      </c>
      <c r="AO61" s="344">
        <v>4</v>
      </c>
      <c r="AP61" s="345">
        <v>45031</v>
      </c>
      <c r="AQ61" s="346">
        <v>2.6</v>
      </c>
      <c r="AR61" s="332">
        <v>1.4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505</v>
      </c>
      <c r="AM62" s="335">
        <v>48639477</v>
      </c>
      <c r="AN62" s="336">
        <v>25043</v>
      </c>
      <c r="AO62" s="337">
        <v>1.5</v>
      </c>
      <c r="AP62" s="338">
        <v>15059</v>
      </c>
      <c r="AQ62" s="339">
        <v>2.6</v>
      </c>
      <c r="AR62" s="340">
        <v>-1.1000000000000001</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LT7eRl7nf0vUrVfVtvdgXYnrIVgGApRPbdTWdjAeKJZ4/QuT7kkwa57mfFP8WEhDLyWDVI27DS5uhQFupDQdQA==" saltValue="pxI4HwX0GLHUtfeH1lYlF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80" zoomScaleNormal="8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2Soh5oxfZerduvB5yC9S7+OOOfUtsRpWZd6r8lm6bqluQqfn+B7V3So3cnzWYCf3s4q8kAl7jbpCJ1k+Ctn1tA==" saltValue="xkrwmpDTTuQHlcavSDEw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67" zoomScale="85" zoomScaleNormal="85"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XZTDoNROIVcVgwqNfhqDSUvPxqrrMHgQNXmIngmSf/FWc8dagGEq0aKgH9LyGaZa+a20MTIwzpSSuNeN7JcwWg==" saltValue="0Nt9xc2zO8Su9HRY5HYp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1"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511</v>
      </c>
      <c r="G46" s="350" t="s">
        <v>512</v>
      </c>
      <c r="H46" s="350" t="s">
        <v>513</v>
      </c>
      <c r="I46" s="350" t="s">
        <v>514</v>
      </c>
      <c r="J46" s="351" t="s">
        <v>515</v>
      </c>
    </row>
    <row r="47" spans="2:10" ht="57.75" customHeight="1" x14ac:dyDescent="0.2">
      <c r="B47" s="7"/>
      <c r="C47" s="1121" t="s">
        <v>4</v>
      </c>
      <c r="D47" s="1121"/>
      <c r="E47" s="1122"/>
      <c r="F47" s="352">
        <v>2.11</v>
      </c>
      <c r="G47" s="353">
        <v>1.98</v>
      </c>
      <c r="H47" s="353">
        <v>4.37</v>
      </c>
      <c r="I47" s="353">
        <v>5.41</v>
      </c>
      <c r="J47" s="354">
        <v>8.2200000000000006</v>
      </c>
    </row>
    <row r="48" spans="2:10" ht="57.75" customHeight="1" x14ac:dyDescent="0.2">
      <c r="B48" s="8"/>
      <c r="C48" s="1123" t="s">
        <v>5</v>
      </c>
      <c r="D48" s="1123"/>
      <c r="E48" s="1124"/>
      <c r="F48" s="355">
        <v>1.82</v>
      </c>
      <c r="G48" s="356">
        <v>3.49</v>
      </c>
      <c r="H48" s="356">
        <v>2.4500000000000002</v>
      </c>
      <c r="I48" s="356">
        <v>4.6500000000000004</v>
      </c>
      <c r="J48" s="357">
        <v>2.2000000000000002</v>
      </c>
    </row>
    <row r="49" spans="2:10" ht="57.75" customHeight="1" thickBot="1" x14ac:dyDescent="0.25">
      <c r="B49" s="9"/>
      <c r="C49" s="1125" t="s">
        <v>6</v>
      </c>
      <c r="D49" s="1125"/>
      <c r="E49" s="1126"/>
      <c r="F49" s="358" t="s">
        <v>516</v>
      </c>
      <c r="G49" s="359">
        <v>1.56</v>
      </c>
      <c r="H49" s="359">
        <v>1.59</v>
      </c>
      <c r="I49" s="359">
        <v>3.02</v>
      </c>
      <c r="J49" s="360">
        <v>0.48</v>
      </c>
    </row>
    <row r="50" spans="2:10" ht="13.5" customHeight="1" x14ac:dyDescent="0.2"/>
  </sheetData>
  <sheetProtection algorithmName="SHA-512" hashValue="qq4LTSnqYYeY+uCHp0rJR4yp9LBW9VSJGw1ZmHLEsREKS+dOSLUKXjuvFJYCnM3E5ymrIVbg92SNMUnjb+iRPA==" saltValue="qzzcBurIM/oSKKH5jxY8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1"/>
  <sheetViews>
    <sheetView showGridLines="0" topLeftCell="A27" zoomScale="85" zoomScaleNormal="8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2">
      <c r="A34" s="10"/>
      <c r="B34" s="19"/>
      <c r="C34" s="1133" t="s">
        <v>517</v>
      </c>
      <c r="D34" s="1133"/>
      <c r="E34" s="1134"/>
      <c r="F34" s="20">
        <v>1.78</v>
      </c>
      <c r="G34" s="21">
        <v>3.44</v>
      </c>
      <c r="H34" s="21">
        <v>2.4</v>
      </c>
      <c r="I34" s="21">
        <v>4.5999999999999996</v>
      </c>
      <c r="J34" s="22">
        <v>2.15</v>
      </c>
      <c r="K34" s="10"/>
      <c r="L34" s="10"/>
      <c r="M34" s="10"/>
      <c r="N34" s="10"/>
      <c r="O34" s="10"/>
      <c r="P34" s="10"/>
    </row>
    <row r="35" spans="1:16" ht="39" customHeight="1" x14ac:dyDescent="0.2">
      <c r="A35" s="10"/>
      <c r="B35" s="23"/>
      <c r="C35" s="1127" t="s">
        <v>518</v>
      </c>
      <c r="D35" s="1128"/>
      <c r="E35" s="1129"/>
      <c r="F35" s="24">
        <v>1.78</v>
      </c>
      <c r="G35" s="25">
        <v>1.79</v>
      </c>
      <c r="H35" s="25">
        <v>1.78</v>
      </c>
      <c r="I35" s="25">
        <v>1.94</v>
      </c>
      <c r="J35" s="26">
        <v>2.0099999999999998</v>
      </c>
      <c r="K35" s="10"/>
      <c r="L35" s="10"/>
      <c r="M35" s="10"/>
      <c r="N35" s="10"/>
      <c r="O35" s="10"/>
      <c r="P35" s="10"/>
    </row>
    <row r="36" spans="1:16" ht="39" customHeight="1" x14ac:dyDescent="0.2">
      <c r="A36" s="10"/>
      <c r="B36" s="23"/>
      <c r="C36" s="1127" t="s">
        <v>519</v>
      </c>
      <c r="D36" s="1128"/>
      <c r="E36" s="1129"/>
      <c r="F36" s="24">
        <v>1.03</v>
      </c>
      <c r="G36" s="25">
        <v>1.07</v>
      </c>
      <c r="H36" s="25">
        <v>1.05</v>
      </c>
      <c r="I36" s="25">
        <v>1.1499999999999999</v>
      </c>
      <c r="J36" s="26">
        <v>0.98</v>
      </c>
      <c r="K36" s="10"/>
      <c r="L36" s="10"/>
      <c r="M36" s="10"/>
      <c r="N36" s="10"/>
      <c r="O36" s="10"/>
      <c r="P36" s="10"/>
    </row>
    <row r="37" spans="1:16" ht="39" customHeight="1" x14ac:dyDescent="0.2">
      <c r="A37" s="10"/>
      <c r="B37" s="23"/>
      <c r="C37" s="1127" t="s">
        <v>520</v>
      </c>
      <c r="D37" s="1128"/>
      <c r="E37" s="1129"/>
      <c r="F37" s="24">
        <v>1.47</v>
      </c>
      <c r="G37" s="25">
        <v>3.41</v>
      </c>
      <c r="H37" s="25">
        <v>3.54</v>
      </c>
      <c r="I37" s="25">
        <v>0.66</v>
      </c>
      <c r="J37" s="26">
        <v>0.91</v>
      </c>
      <c r="K37" s="10"/>
      <c r="L37" s="10"/>
      <c r="M37" s="10"/>
      <c r="N37" s="10"/>
      <c r="O37" s="10"/>
      <c r="P37" s="10"/>
    </row>
    <row r="38" spans="1:16" ht="39" customHeight="1" x14ac:dyDescent="0.2">
      <c r="A38" s="10"/>
      <c r="B38" s="23"/>
      <c r="C38" s="1127" t="s">
        <v>521</v>
      </c>
      <c r="D38" s="1128"/>
      <c r="E38" s="1129"/>
      <c r="F38" s="24">
        <v>0.37</v>
      </c>
      <c r="G38" s="25">
        <v>0.4</v>
      </c>
      <c r="H38" s="25">
        <v>0.41</v>
      </c>
      <c r="I38" s="25">
        <v>0.47</v>
      </c>
      <c r="J38" s="26">
        <v>0.49</v>
      </c>
      <c r="K38" s="10"/>
      <c r="L38" s="10"/>
      <c r="M38" s="10"/>
      <c r="N38" s="10"/>
      <c r="O38" s="10"/>
      <c r="P38" s="10"/>
    </row>
    <row r="39" spans="1:16" ht="39" customHeight="1" x14ac:dyDescent="0.2">
      <c r="A39" s="10"/>
      <c r="B39" s="23"/>
      <c r="C39" s="1127" t="s">
        <v>522</v>
      </c>
      <c r="D39" s="1128"/>
      <c r="E39" s="1129"/>
      <c r="F39" s="24" t="s">
        <v>472</v>
      </c>
      <c r="G39" s="25">
        <v>0.39</v>
      </c>
      <c r="H39" s="25">
        <v>0.33</v>
      </c>
      <c r="I39" s="25">
        <v>0.24</v>
      </c>
      <c r="J39" s="26">
        <v>0.39</v>
      </c>
      <c r="K39" s="10"/>
      <c r="L39" s="10"/>
      <c r="M39" s="10"/>
      <c r="N39" s="10"/>
      <c r="O39" s="10"/>
      <c r="P39" s="10"/>
    </row>
    <row r="40" spans="1:16" ht="39" customHeight="1" x14ac:dyDescent="0.2">
      <c r="A40" s="10"/>
      <c r="B40" s="23"/>
      <c r="C40" s="1127" t="s">
        <v>523</v>
      </c>
      <c r="D40" s="1128"/>
      <c r="E40" s="1129"/>
      <c r="F40" s="24">
        <v>0.13</v>
      </c>
      <c r="G40" s="25">
        <v>0.12</v>
      </c>
      <c r="H40" s="25">
        <v>0.13</v>
      </c>
      <c r="I40" s="25">
        <v>0.15</v>
      </c>
      <c r="J40" s="26">
        <v>0.15</v>
      </c>
      <c r="K40" s="10"/>
      <c r="L40" s="10"/>
      <c r="M40" s="10"/>
      <c r="N40" s="10"/>
      <c r="O40" s="10"/>
      <c r="P40" s="10"/>
    </row>
    <row r="41" spans="1:16" ht="39" customHeight="1" x14ac:dyDescent="0.2">
      <c r="A41" s="10"/>
      <c r="B41" s="23"/>
      <c r="C41" s="1127" t="s">
        <v>524</v>
      </c>
      <c r="D41" s="1128"/>
      <c r="E41" s="1129"/>
      <c r="F41" s="24">
        <v>0.04</v>
      </c>
      <c r="G41" s="25">
        <v>0.04</v>
      </c>
      <c r="H41" s="25">
        <v>0.04</v>
      </c>
      <c r="I41" s="25">
        <v>0.04</v>
      </c>
      <c r="J41" s="26">
        <v>0.04</v>
      </c>
      <c r="K41" s="10"/>
      <c r="L41" s="10"/>
      <c r="M41" s="10"/>
      <c r="N41" s="10"/>
      <c r="O41" s="10"/>
      <c r="P41" s="10"/>
    </row>
    <row r="42" spans="1:16" ht="39" customHeight="1" x14ac:dyDescent="0.2">
      <c r="A42" s="10"/>
      <c r="B42" s="27"/>
      <c r="C42" s="1127" t="s">
        <v>525</v>
      </c>
      <c r="D42" s="1128"/>
      <c r="E42" s="1129"/>
      <c r="F42" s="24" t="s">
        <v>472</v>
      </c>
      <c r="G42" s="25" t="s">
        <v>472</v>
      </c>
      <c r="H42" s="25" t="s">
        <v>472</v>
      </c>
      <c r="I42" s="25" t="s">
        <v>472</v>
      </c>
      <c r="J42" s="26" t="s">
        <v>472</v>
      </c>
      <c r="K42" s="10"/>
      <c r="L42" s="10"/>
      <c r="M42" s="10"/>
      <c r="N42" s="10"/>
      <c r="O42" s="10"/>
      <c r="P42" s="10"/>
    </row>
    <row r="43" spans="1:16" ht="39" customHeight="1" thickBot="1" x14ac:dyDescent="0.25">
      <c r="A43" s="10"/>
      <c r="B43" s="28"/>
      <c r="C43" s="1130" t="s">
        <v>526</v>
      </c>
      <c r="D43" s="1131"/>
      <c r="E43" s="1132"/>
      <c r="F43" s="29">
        <v>0.6</v>
      </c>
      <c r="G43" s="30">
        <v>7.0000000000000007E-2</v>
      </c>
      <c r="H43" s="30">
        <v>0.05</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row r="49" s="11" customFormat="1" ht="13.5" hidden="1" customHeight="1" x14ac:dyDescent="0.2"/>
    <row r="50" s="11" customFormat="1" ht="13.5" hidden="1" customHeight="1" x14ac:dyDescent="0.2"/>
    <row r="51" s="11" customFormat="1" ht="13.5" hidden="1" customHeight="1" x14ac:dyDescent="0.2"/>
  </sheetData>
  <sheetProtection algorithmName="SHA-512" hashValue="giVPI4jkeCH9xkwJ++toAvctb/4Z1x9POwp06o7eUmBF2enTJO2sCDhBrmqqzCAArjnkJlT+qIoLhaY8ZUJ6Fg==" saltValue="lZ8fBZt0KU9eQ//5bQiv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0" zoomScale="85" zoomScaleNormal="85" zoomScaleSheetLayoutView="55" workbookViewId="0">
      <selection activeCell="K57" sqref="K57"/>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511</v>
      </c>
      <c r="L44" s="44" t="s">
        <v>512</v>
      </c>
      <c r="M44" s="44" t="s">
        <v>513</v>
      </c>
      <c r="N44" s="44" t="s">
        <v>514</v>
      </c>
      <c r="O44" s="45" t="s">
        <v>515</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98964</v>
      </c>
      <c r="L45" s="48">
        <v>96910</v>
      </c>
      <c r="M45" s="48">
        <v>94995</v>
      </c>
      <c r="N45" s="48">
        <v>92984</v>
      </c>
      <c r="O45" s="49">
        <v>92493</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472</v>
      </c>
      <c r="L46" s="52" t="s">
        <v>472</v>
      </c>
      <c r="M46" s="52" t="s">
        <v>472</v>
      </c>
      <c r="N46" s="52" t="s">
        <v>472</v>
      </c>
      <c r="O46" s="53" t="s">
        <v>472</v>
      </c>
      <c r="P46" s="36"/>
      <c r="Q46" s="36"/>
      <c r="R46" s="36"/>
      <c r="S46" s="36"/>
      <c r="T46" s="36"/>
      <c r="U46" s="36"/>
    </row>
    <row r="47" spans="1:21" ht="30.75" customHeight="1" x14ac:dyDescent="0.2">
      <c r="A47" s="36"/>
      <c r="B47" s="1137"/>
      <c r="C47" s="1138"/>
      <c r="D47" s="50"/>
      <c r="E47" s="1143" t="s">
        <v>13</v>
      </c>
      <c r="F47" s="1143"/>
      <c r="G47" s="1143"/>
      <c r="H47" s="1143"/>
      <c r="I47" s="1143"/>
      <c r="J47" s="1144"/>
      <c r="K47" s="51">
        <v>4400</v>
      </c>
      <c r="L47" s="52">
        <v>4372</v>
      </c>
      <c r="M47" s="52">
        <v>4345</v>
      </c>
      <c r="N47" s="52">
        <v>4456</v>
      </c>
      <c r="O47" s="53">
        <v>3806</v>
      </c>
      <c r="P47" s="36"/>
      <c r="Q47" s="36"/>
      <c r="R47" s="36"/>
      <c r="S47" s="36"/>
      <c r="T47" s="36"/>
      <c r="U47" s="36"/>
    </row>
    <row r="48" spans="1:21" ht="30.75" customHeight="1" x14ac:dyDescent="0.2">
      <c r="A48" s="36"/>
      <c r="B48" s="1137"/>
      <c r="C48" s="1138"/>
      <c r="D48" s="50"/>
      <c r="E48" s="1143" t="s">
        <v>14</v>
      </c>
      <c r="F48" s="1143"/>
      <c r="G48" s="1143"/>
      <c r="H48" s="1143"/>
      <c r="I48" s="1143"/>
      <c r="J48" s="1144"/>
      <c r="K48" s="51">
        <v>1154</v>
      </c>
      <c r="L48" s="52">
        <v>1124</v>
      </c>
      <c r="M48" s="52">
        <v>1068</v>
      </c>
      <c r="N48" s="52">
        <v>983</v>
      </c>
      <c r="O48" s="53">
        <v>939</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472</v>
      </c>
      <c r="L49" s="52" t="s">
        <v>472</v>
      </c>
      <c r="M49" s="52" t="s">
        <v>472</v>
      </c>
      <c r="N49" s="52" t="s">
        <v>472</v>
      </c>
      <c r="O49" s="53" t="s">
        <v>472</v>
      </c>
      <c r="P49" s="36"/>
      <c r="Q49" s="36"/>
      <c r="R49" s="36"/>
      <c r="S49" s="36"/>
      <c r="T49" s="36"/>
      <c r="U49" s="36"/>
    </row>
    <row r="50" spans="1:21" ht="30.75" customHeight="1" x14ac:dyDescent="0.2">
      <c r="A50" s="36"/>
      <c r="B50" s="1137"/>
      <c r="C50" s="1138"/>
      <c r="D50" s="50"/>
      <c r="E50" s="1143" t="s">
        <v>16</v>
      </c>
      <c r="F50" s="1143"/>
      <c r="G50" s="1143"/>
      <c r="H50" s="1143"/>
      <c r="I50" s="1143"/>
      <c r="J50" s="1144"/>
      <c r="K50" s="51">
        <v>1109</v>
      </c>
      <c r="L50" s="52">
        <v>1122</v>
      </c>
      <c r="M50" s="52">
        <v>1791</v>
      </c>
      <c r="N50" s="52">
        <v>1604</v>
      </c>
      <c r="O50" s="53">
        <v>1707</v>
      </c>
      <c r="P50" s="36"/>
      <c r="Q50" s="36"/>
      <c r="R50" s="36"/>
      <c r="S50" s="36"/>
      <c r="T50" s="36"/>
      <c r="U50" s="36"/>
    </row>
    <row r="51" spans="1:21" ht="30.75" customHeight="1" x14ac:dyDescent="0.2">
      <c r="A51" s="36"/>
      <c r="B51" s="1139"/>
      <c r="C51" s="1140"/>
      <c r="D51" s="54"/>
      <c r="E51" s="1143" t="s">
        <v>17</v>
      </c>
      <c r="F51" s="1143"/>
      <c r="G51" s="1143"/>
      <c r="H51" s="1143"/>
      <c r="I51" s="1143"/>
      <c r="J51" s="1144"/>
      <c r="K51" s="51">
        <v>1</v>
      </c>
      <c r="L51" s="52">
        <v>5</v>
      </c>
      <c r="M51" s="52">
        <v>3</v>
      </c>
      <c r="N51" s="52">
        <v>2</v>
      </c>
      <c r="O51" s="53">
        <v>2</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69070</v>
      </c>
      <c r="L52" s="52">
        <v>66217</v>
      </c>
      <c r="M52" s="52">
        <v>63937</v>
      </c>
      <c r="N52" s="52">
        <v>62599</v>
      </c>
      <c r="O52" s="53">
        <v>62197</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36558</v>
      </c>
      <c r="L53" s="57">
        <v>37316</v>
      </c>
      <c r="M53" s="57">
        <v>38265</v>
      </c>
      <c r="N53" s="57">
        <v>37430</v>
      </c>
      <c r="O53" s="58">
        <v>36750</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527</v>
      </c>
      <c r="P55" s="36"/>
      <c r="Q55" s="36"/>
      <c r="R55" s="36"/>
      <c r="S55" s="36"/>
      <c r="T55" s="36"/>
      <c r="U55" s="36"/>
    </row>
    <row r="56" spans="1:21" ht="30.75" customHeight="1" thickBot="1" x14ac:dyDescent="0.3">
      <c r="A56" s="36"/>
      <c r="B56" s="62"/>
      <c r="C56" s="63"/>
      <c r="D56" s="63"/>
      <c r="E56" s="64"/>
      <c r="F56" s="64"/>
      <c r="G56" s="64"/>
      <c r="H56" s="64"/>
      <c r="I56" s="64"/>
      <c r="J56" s="65" t="s">
        <v>3</v>
      </c>
      <c r="K56" s="66" t="s">
        <v>528</v>
      </c>
      <c r="L56" s="67" t="s">
        <v>529</v>
      </c>
      <c r="M56" s="67" t="s">
        <v>530</v>
      </c>
      <c r="N56" s="67" t="s">
        <v>531</v>
      </c>
      <c r="O56" s="68" t="s">
        <v>532</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t="s">
        <v>575</v>
      </c>
      <c r="L57" s="70" t="s">
        <v>575</v>
      </c>
      <c r="M57" s="70" t="s">
        <v>575</v>
      </c>
      <c r="N57" s="70" t="s">
        <v>575</v>
      </c>
      <c r="O57" s="71" t="s">
        <v>575</v>
      </c>
      <c r="P57" s="36"/>
      <c r="Q57" s="36"/>
      <c r="R57" s="36"/>
      <c r="S57" s="36"/>
      <c r="T57" s="36"/>
      <c r="U57" s="36"/>
    </row>
    <row r="58" spans="1:21" ht="30.75" customHeight="1" x14ac:dyDescent="0.2">
      <c r="A58" s="36"/>
      <c r="B58" s="1153"/>
      <c r="C58" s="1154"/>
      <c r="D58" s="1160" t="s">
        <v>26</v>
      </c>
      <c r="E58" s="1161"/>
      <c r="F58" s="1161"/>
      <c r="G58" s="1161"/>
      <c r="H58" s="1161"/>
      <c r="I58" s="1161"/>
      <c r="J58" s="1162"/>
      <c r="K58" s="72">
        <v>18767</v>
      </c>
      <c r="L58" s="73">
        <v>17450</v>
      </c>
      <c r="M58" s="73">
        <v>16250</v>
      </c>
      <c r="N58" s="73">
        <v>23834</v>
      </c>
      <c r="O58" s="74">
        <v>25084</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24500</v>
      </c>
      <c r="L59" s="76">
        <v>25011</v>
      </c>
      <c r="M59" s="76">
        <v>25495</v>
      </c>
      <c r="N59" s="76">
        <v>26506</v>
      </c>
      <c r="O59" s="77">
        <v>15861</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Gf9LOd+L32Cd6A2ulUgfPU3tpPpepS4gh5bo/4E488gz0tW1FRwJXCYzAZtSF/GjBciUx/xdcjgUrrGL/d0qLg==" saltValue="ZaTAbAXnThyI2Hb4KgZf6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7" zoomScale="85" zoomScaleNormal="85"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511</v>
      </c>
      <c r="J40" s="363" t="s">
        <v>512</v>
      </c>
      <c r="K40" s="363" t="s">
        <v>513</v>
      </c>
      <c r="L40" s="363" t="s">
        <v>514</v>
      </c>
      <c r="M40" s="364" t="s">
        <v>515</v>
      </c>
    </row>
    <row r="41" spans="2:13" ht="27.75" customHeight="1" x14ac:dyDescent="0.2">
      <c r="B41" s="1166" t="s">
        <v>30</v>
      </c>
      <c r="C41" s="1167"/>
      <c r="D41" s="87"/>
      <c r="E41" s="1172" t="s">
        <v>31</v>
      </c>
      <c r="F41" s="1172"/>
      <c r="G41" s="1172"/>
      <c r="H41" s="1173"/>
      <c r="I41" s="365">
        <v>1157554</v>
      </c>
      <c r="J41" s="366">
        <v>1180423</v>
      </c>
      <c r="K41" s="366">
        <v>1198230</v>
      </c>
      <c r="L41" s="366">
        <v>1189585</v>
      </c>
      <c r="M41" s="367">
        <v>1172777</v>
      </c>
    </row>
    <row r="42" spans="2:13" ht="27.75" customHeight="1" x14ac:dyDescent="0.2">
      <c r="B42" s="1168"/>
      <c r="C42" s="1169"/>
      <c r="D42" s="88"/>
      <c r="E42" s="1174" t="s">
        <v>32</v>
      </c>
      <c r="F42" s="1174"/>
      <c r="G42" s="1174"/>
      <c r="H42" s="1175"/>
      <c r="I42" s="368">
        <v>8605</v>
      </c>
      <c r="J42" s="369">
        <v>7670</v>
      </c>
      <c r="K42" s="369">
        <v>22342</v>
      </c>
      <c r="L42" s="369">
        <v>20592</v>
      </c>
      <c r="M42" s="370">
        <v>24101</v>
      </c>
    </row>
    <row r="43" spans="2:13" ht="27.75" customHeight="1" x14ac:dyDescent="0.2">
      <c r="B43" s="1168"/>
      <c r="C43" s="1169"/>
      <c r="D43" s="88"/>
      <c r="E43" s="1174" t="s">
        <v>33</v>
      </c>
      <c r="F43" s="1174"/>
      <c r="G43" s="1174"/>
      <c r="H43" s="1175"/>
      <c r="I43" s="368">
        <v>5474</v>
      </c>
      <c r="J43" s="369">
        <v>7155</v>
      </c>
      <c r="K43" s="369">
        <v>8990</v>
      </c>
      <c r="L43" s="369">
        <v>8073</v>
      </c>
      <c r="M43" s="370">
        <v>7486</v>
      </c>
    </row>
    <row r="44" spans="2:13" ht="27.75" customHeight="1" x14ac:dyDescent="0.2">
      <c r="B44" s="1168"/>
      <c r="C44" s="1169"/>
      <c r="D44" s="88"/>
      <c r="E44" s="1174" t="s">
        <v>34</v>
      </c>
      <c r="F44" s="1174"/>
      <c r="G44" s="1174"/>
      <c r="H44" s="1175"/>
      <c r="I44" s="368" t="s">
        <v>472</v>
      </c>
      <c r="J44" s="369" t="s">
        <v>472</v>
      </c>
      <c r="K44" s="369" t="s">
        <v>472</v>
      </c>
      <c r="L44" s="369" t="s">
        <v>472</v>
      </c>
      <c r="M44" s="370" t="s">
        <v>472</v>
      </c>
    </row>
    <row r="45" spans="2:13" ht="27.75" customHeight="1" x14ac:dyDescent="0.2">
      <c r="B45" s="1168"/>
      <c r="C45" s="1169"/>
      <c r="D45" s="88"/>
      <c r="E45" s="1174" t="s">
        <v>35</v>
      </c>
      <c r="F45" s="1174"/>
      <c r="G45" s="1174"/>
      <c r="H45" s="1175"/>
      <c r="I45" s="368">
        <v>178191</v>
      </c>
      <c r="J45" s="369">
        <v>171514</v>
      </c>
      <c r="K45" s="369">
        <v>166412</v>
      </c>
      <c r="L45" s="369">
        <v>162477</v>
      </c>
      <c r="M45" s="370">
        <v>162652</v>
      </c>
    </row>
    <row r="46" spans="2:13" ht="27.75" customHeight="1" x14ac:dyDescent="0.2">
      <c r="B46" s="1168"/>
      <c r="C46" s="1169"/>
      <c r="D46" s="89"/>
      <c r="E46" s="1176" t="s">
        <v>36</v>
      </c>
      <c r="F46" s="1176"/>
      <c r="G46" s="1176"/>
      <c r="H46" s="1177"/>
      <c r="I46" s="368">
        <v>1658</v>
      </c>
      <c r="J46" s="369">
        <v>8354</v>
      </c>
      <c r="K46" s="369">
        <v>12356</v>
      </c>
      <c r="L46" s="369">
        <v>20326</v>
      </c>
      <c r="M46" s="370">
        <v>19742</v>
      </c>
    </row>
    <row r="47" spans="2:13" ht="27.75" customHeight="1" x14ac:dyDescent="0.2">
      <c r="B47" s="1168"/>
      <c r="C47" s="1169"/>
      <c r="D47" s="90"/>
      <c r="E47" s="1178" t="s">
        <v>37</v>
      </c>
      <c r="F47" s="1179"/>
      <c r="G47" s="1179"/>
      <c r="H47" s="1180"/>
      <c r="I47" s="368" t="s">
        <v>472</v>
      </c>
      <c r="J47" s="369" t="s">
        <v>472</v>
      </c>
      <c r="K47" s="369" t="s">
        <v>472</v>
      </c>
      <c r="L47" s="369" t="s">
        <v>472</v>
      </c>
      <c r="M47" s="370" t="s">
        <v>472</v>
      </c>
    </row>
    <row r="48" spans="2:13" ht="27.75" customHeight="1" x14ac:dyDescent="0.2">
      <c r="B48" s="1168"/>
      <c r="C48" s="1169"/>
      <c r="D48" s="88"/>
      <c r="E48" s="1174" t="s">
        <v>38</v>
      </c>
      <c r="F48" s="1174"/>
      <c r="G48" s="1174"/>
      <c r="H48" s="1175"/>
      <c r="I48" s="368" t="s">
        <v>472</v>
      </c>
      <c r="J48" s="369" t="s">
        <v>472</v>
      </c>
      <c r="K48" s="369" t="s">
        <v>472</v>
      </c>
      <c r="L48" s="369" t="s">
        <v>472</v>
      </c>
      <c r="M48" s="370" t="s">
        <v>472</v>
      </c>
    </row>
    <row r="49" spans="2:13" ht="27.75" customHeight="1" x14ac:dyDescent="0.2">
      <c r="B49" s="1170"/>
      <c r="C49" s="1171"/>
      <c r="D49" s="88"/>
      <c r="E49" s="1174" t="s">
        <v>39</v>
      </c>
      <c r="F49" s="1174"/>
      <c r="G49" s="1174"/>
      <c r="H49" s="1175"/>
      <c r="I49" s="368" t="s">
        <v>472</v>
      </c>
      <c r="J49" s="369" t="s">
        <v>472</v>
      </c>
      <c r="K49" s="369" t="s">
        <v>472</v>
      </c>
      <c r="L49" s="369" t="s">
        <v>472</v>
      </c>
      <c r="M49" s="370" t="s">
        <v>472</v>
      </c>
    </row>
    <row r="50" spans="2:13" ht="27.75" customHeight="1" x14ac:dyDescent="0.2">
      <c r="B50" s="1181" t="s">
        <v>40</v>
      </c>
      <c r="C50" s="1182"/>
      <c r="D50" s="91"/>
      <c r="E50" s="1174" t="s">
        <v>41</v>
      </c>
      <c r="F50" s="1174"/>
      <c r="G50" s="1174"/>
      <c r="H50" s="1175"/>
      <c r="I50" s="368">
        <v>121758</v>
      </c>
      <c r="J50" s="369">
        <v>116372</v>
      </c>
      <c r="K50" s="369">
        <v>147619</v>
      </c>
      <c r="L50" s="369">
        <v>146615</v>
      </c>
      <c r="M50" s="370">
        <v>160739</v>
      </c>
    </row>
    <row r="51" spans="2:13" ht="27.75" customHeight="1" x14ac:dyDescent="0.2">
      <c r="B51" s="1168"/>
      <c r="C51" s="1169"/>
      <c r="D51" s="88"/>
      <c r="E51" s="1174" t="s">
        <v>42</v>
      </c>
      <c r="F51" s="1174"/>
      <c r="G51" s="1174"/>
      <c r="H51" s="1175"/>
      <c r="I51" s="368">
        <v>12487</v>
      </c>
      <c r="J51" s="369">
        <v>13301</v>
      </c>
      <c r="K51" s="369">
        <v>12543</v>
      </c>
      <c r="L51" s="369">
        <v>11969</v>
      </c>
      <c r="M51" s="370">
        <v>11688</v>
      </c>
    </row>
    <row r="52" spans="2:13" ht="27.75" customHeight="1" x14ac:dyDescent="0.2">
      <c r="B52" s="1170"/>
      <c r="C52" s="1171"/>
      <c r="D52" s="88"/>
      <c r="E52" s="1174" t="s">
        <v>43</v>
      </c>
      <c r="F52" s="1174"/>
      <c r="G52" s="1174"/>
      <c r="H52" s="1175"/>
      <c r="I52" s="368">
        <v>826541</v>
      </c>
      <c r="J52" s="369">
        <v>827699</v>
      </c>
      <c r="K52" s="369">
        <v>847939</v>
      </c>
      <c r="L52" s="369">
        <v>835555</v>
      </c>
      <c r="M52" s="370">
        <v>805154</v>
      </c>
    </row>
    <row r="53" spans="2:13" ht="27.75" customHeight="1" thickBot="1" x14ac:dyDescent="0.25">
      <c r="B53" s="1183" t="s">
        <v>20</v>
      </c>
      <c r="C53" s="1184"/>
      <c r="D53" s="92"/>
      <c r="E53" s="1185" t="s">
        <v>44</v>
      </c>
      <c r="F53" s="1185"/>
      <c r="G53" s="1185"/>
      <c r="H53" s="1186"/>
      <c r="I53" s="371">
        <v>390696</v>
      </c>
      <c r="J53" s="372">
        <v>417746</v>
      </c>
      <c r="K53" s="372">
        <v>400229</v>
      </c>
      <c r="L53" s="372">
        <v>406914</v>
      </c>
      <c r="M53" s="373">
        <v>409178</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YYQlqJ079yU6cRQS52szAOFPf37AilC1ZVDEACfgLIdvI1f94zv1ZDnA2ZvyAt4zPpQSGG1ICveV9iKliJWfbQ==" saltValue="q2uaoILKpx9MRAAw9ORP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513</v>
      </c>
      <c r="G54" s="100" t="s">
        <v>514</v>
      </c>
      <c r="H54" s="101" t="s">
        <v>515</v>
      </c>
    </row>
    <row r="55" spans="2:8" ht="52.5" customHeight="1" x14ac:dyDescent="0.2">
      <c r="B55" s="102"/>
      <c r="C55" s="1192" t="s">
        <v>46</v>
      </c>
      <c r="D55" s="1192"/>
      <c r="E55" s="1193"/>
      <c r="F55" s="103">
        <v>20386</v>
      </c>
      <c r="G55" s="103">
        <v>24440</v>
      </c>
      <c r="H55" s="104">
        <v>37614</v>
      </c>
    </row>
    <row r="56" spans="2:8" ht="52.5" customHeight="1" x14ac:dyDescent="0.2">
      <c r="B56" s="105"/>
      <c r="C56" s="1194" t="s">
        <v>47</v>
      </c>
      <c r="D56" s="1194"/>
      <c r="E56" s="1195"/>
      <c r="F56" s="106">
        <v>36095</v>
      </c>
      <c r="G56" s="106">
        <v>34676</v>
      </c>
      <c r="H56" s="107">
        <v>32812</v>
      </c>
    </row>
    <row r="57" spans="2:8" ht="53.25" customHeight="1" x14ac:dyDescent="0.2">
      <c r="B57" s="105"/>
      <c r="C57" s="1196" t="s">
        <v>48</v>
      </c>
      <c r="D57" s="1196"/>
      <c r="E57" s="1197"/>
      <c r="F57" s="108">
        <v>51067</v>
      </c>
      <c r="G57" s="108">
        <v>47519</v>
      </c>
      <c r="H57" s="109">
        <v>49932</v>
      </c>
    </row>
    <row r="58" spans="2:8" ht="45.75" customHeight="1" x14ac:dyDescent="0.2">
      <c r="B58" s="110"/>
      <c r="C58" s="1187" t="s">
        <v>533</v>
      </c>
      <c r="D58" s="1188"/>
      <c r="E58" s="1189"/>
      <c r="F58" s="111">
        <v>9880</v>
      </c>
      <c r="G58" s="111">
        <v>11619</v>
      </c>
      <c r="H58" s="112">
        <v>11754</v>
      </c>
    </row>
    <row r="59" spans="2:8" ht="45.75" customHeight="1" x14ac:dyDescent="0.2">
      <c r="B59" s="110"/>
      <c r="C59" s="1187" t="s">
        <v>535</v>
      </c>
      <c r="D59" s="1188"/>
      <c r="E59" s="1189"/>
      <c r="F59" s="111">
        <v>5704</v>
      </c>
      <c r="G59" s="111">
        <v>5745</v>
      </c>
      <c r="H59" s="112">
        <v>5743</v>
      </c>
    </row>
    <row r="60" spans="2:8" ht="45.75" customHeight="1" x14ac:dyDescent="0.2">
      <c r="B60" s="110"/>
      <c r="C60" s="1187" t="s">
        <v>534</v>
      </c>
      <c r="D60" s="1188"/>
      <c r="E60" s="1189"/>
      <c r="F60" s="111">
        <v>6505</v>
      </c>
      <c r="G60" s="111">
        <v>7041</v>
      </c>
      <c r="H60" s="112">
        <v>5521</v>
      </c>
    </row>
    <row r="61" spans="2:8" ht="45.75" customHeight="1" x14ac:dyDescent="0.2">
      <c r="B61" s="110"/>
      <c r="C61" s="1187" t="s">
        <v>536</v>
      </c>
      <c r="D61" s="1188"/>
      <c r="E61" s="1189"/>
      <c r="F61" s="111">
        <v>3648</v>
      </c>
      <c r="G61" s="111">
        <v>3634</v>
      </c>
      <c r="H61" s="112">
        <v>3627</v>
      </c>
    </row>
    <row r="62" spans="2:8" ht="45.75" customHeight="1" thickBot="1" x14ac:dyDescent="0.25">
      <c r="B62" s="113"/>
      <c r="C62" s="1187" t="s">
        <v>537</v>
      </c>
      <c r="D62" s="1188"/>
      <c r="E62" s="1189"/>
      <c r="F62" s="114">
        <v>3731</v>
      </c>
      <c r="G62" s="114">
        <v>3531</v>
      </c>
      <c r="H62" s="115">
        <v>3453</v>
      </c>
    </row>
    <row r="63" spans="2:8" ht="52.5" customHeight="1" thickBot="1" x14ac:dyDescent="0.25">
      <c r="B63" s="116"/>
      <c r="C63" s="1190" t="s">
        <v>49</v>
      </c>
      <c r="D63" s="1190"/>
      <c r="E63" s="1191"/>
      <c r="F63" s="117">
        <v>107548</v>
      </c>
      <c r="G63" s="117">
        <v>106635</v>
      </c>
      <c r="H63" s="118">
        <v>120358</v>
      </c>
    </row>
    <row r="64" spans="2:8" ht="13" x14ac:dyDescent="0.2"/>
  </sheetData>
  <sheetProtection algorithmName="SHA-512" hashValue="Caxzcv3iy7B1GsjfNGs9oRIbdjubNWhTDzJa9I9/AEgZexMUgd6xGPoI/gjJUPcAYyId393UYnaHr7EPNnyDtg==" saltValue="q2+gHBYfG66I4QghNN6z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504</v>
      </c>
      <c r="B3" s="134"/>
      <c r="C3" s="135"/>
      <c r="D3" s="136">
        <v>64997</v>
      </c>
      <c r="E3" s="137"/>
      <c r="F3" s="138">
        <v>42833</v>
      </c>
      <c r="G3" s="139"/>
      <c r="H3" s="140"/>
    </row>
    <row r="4" spans="1:8" x14ac:dyDescent="0.2">
      <c r="A4" s="141"/>
      <c r="B4" s="142"/>
      <c r="C4" s="143"/>
      <c r="D4" s="144">
        <v>28363</v>
      </c>
      <c r="E4" s="145"/>
      <c r="F4" s="146">
        <v>15211</v>
      </c>
      <c r="G4" s="147"/>
      <c r="H4" s="148"/>
    </row>
    <row r="5" spans="1:8" x14ac:dyDescent="0.2">
      <c r="A5" s="129" t="s">
        <v>506</v>
      </c>
      <c r="B5" s="134"/>
      <c r="C5" s="135"/>
      <c r="D5" s="136">
        <v>69474</v>
      </c>
      <c r="E5" s="137"/>
      <c r="F5" s="138">
        <v>46888</v>
      </c>
      <c r="G5" s="139"/>
      <c r="H5" s="140"/>
    </row>
    <row r="6" spans="1:8" x14ac:dyDescent="0.2">
      <c r="A6" s="141"/>
      <c r="B6" s="142"/>
      <c r="C6" s="143"/>
      <c r="D6" s="144">
        <v>22044</v>
      </c>
      <c r="E6" s="145"/>
      <c r="F6" s="146">
        <v>14375</v>
      </c>
      <c r="G6" s="147"/>
      <c r="H6" s="148"/>
    </row>
    <row r="7" spans="1:8" x14ac:dyDescent="0.2">
      <c r="A7" s="129" t="s">
        <v>507</v>
      </c>
      <c r="B7" s="134"/>
      <c r="C7" s="135"/>
      <c r="D7" s="136">
        <v>70237</v>
      </c>
      <c r="E7" s="137"/>
      <c r="F7" s="138">
        <v>46574</v>
      </c>
      <c r="G7" s="139"/>
      <c r="H7" s="140"/>
    </row>
    <row r="8" spans="1:8" x14ac:dyDescent="0.2">
      <c r="A8" s="141"/>
      <c r="B8" s="142"/>
      <c r="C8" s="143"/>
      <c r="D8" s="144">
        <v>24721</v>
      </c>
      <c r="E8" s="145"/>
      <c r="F8" s="146">
        <v>14394</v>
      </c>
      <c r="G8" s="147"/>
      <c r="H8" s="148"/>
    </row>
    <row r="9" spans="1:8" x14ac:dyDescent="0.2">
      <c r="A9" s="129" t="s">
        <v>508</v>
      </c>
      <c r="B9" s="134"/>
      <c r="C9" s="135"/>
      <c r="D9" s="136">
        <v>73648</v>
      </c>
      <c r="E9" s="137"/>
      <c r="F9" s="138">
        <v>44729</v>
      </c>
      <c r="G9" s="139"/>
      <c r="H9" s="140"/>
    </row>
    <row r="10" spans="1:8" x14ac:dyDescent="0.2">
      <c r="A10" s="141"/>
      <c r="B10" s="142"/>
      <c r="C10" s="143"/>
      <c r="D10" s="144">
        <v>25362</v>
      </c>
      <c r="E10" s="145"/>
      <c r="F10" s="146">
        <v>15395</v>
      </c>
      <c r="G10" s="147"/>
      <c r="H10" s="148"/>
    </row>
    <row r="11" spans="1:8" x14ac:dyDescent="0.2">
      <c r="A11" s="129" t="s">
        <v>509</v>
      </c>
      <c r="B11" s="134"/>
      <c r="C11" s="135"/>
      <c r="D11" s="136">
        <v>73772</v>
      </c>
      <c r="E11" s="137"/>
      <c r="F11" s="138">
        <v>44130</v>
      </c>
      <c r="G11" s="139"/>
      <c r="H11" s="140"/>
    </row>
    <row r="12" spans="1:8" x14ac:dyDescent="0.2">
      <c r="A12" s="141"/>
      <c r="B12" s="142"/>
      <c r="C12" s="149"/>
      <c r="D12" s="144">
        <v>24725</v>
      </c>
      <c r="E12" s="145"/>
      <c r="F12" s="146">
        <v>15920</v>
      </c>
      <c r="G12" s="147"/>
      <c r="H12" s="148"/>
    </row>
    <row r="13" spans="1:8" x14ac:dyDescent="0.2">
      <c r="A13" s="129"/>
      <c r="B13" s="134"/>
      <c r="C13" s="150"/>
      <c r="D13" s="151">
        <v>70426</v>
      </c>
      <c r="E13" s="152"/>
      <c r="F13" s="153">
        <v>45031</v>
      </c>
      <c r="G13" s="154"/>
      <c r="H13" s="140"/>
    </row>
    <row r="14" spans="1:8" x14ac:dyDescent="0.2">
      <c r="A14" s="141"/>
      <c r="B14" s="142"/>
      <c r="C14" s="143"/>
      <c r="D14" s="144">
        <v>25043</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1.82</v>
      </c>
      <c r="C19" s="155">
        <f>ROUND(VALUE(SUBSTITUTE(実質収支比率等に係る経年分析!G$48,"▲","-")),2)</f>
        <v>3.49</v>
      </c>
      <c r="D19" s="155">
        <f>ROUND(VALUE(SUBSTITUTE(実質収支比率等に係る経年分析!H$48,"▲","-")),2)</f>
        <v>2.4500000000000002</v>
      </c>
      <c r="E19" s="155">
        <f>ROUND(VALUE(SUBSTITUTE(実質収支比率等に係る経年分析!I$48,"▲","-")),2)</f>
        <v>4.6500000000000004</v>
      </c>
      <c r="F19" s="155">
        <f>ROUND(VALUE(SUBSTITUTE(実質収支比率等に係る経年分析!J$48,"▲","-")),2)</f>
        <v>2.2000000000000002</v>
      </c>
    </row>
    <row r="20" spans="1:11" x14ac:dyDescent="0.2">
      <c r="A20" s="155" t="s">
        <v>54</v>
      </c>
      <c r="B20" s="155">
        <f>ROUND(VALUE(SUBSTITUTE(実質収支比率等に係る経年分析!F$47,"▲","-")),2)</f>
        <v>2.11</v>
      </c>
      <c r="C20" s="155">
        <f>ROUND(VALUE(SUBSTITUTE(実質収支比率等に係る経年分析!G$47,"▲","-")),2)</f>
        <v>1.98</v>
      </c>
      <c r="D20" s="155">
        <f>ROUND(VALUE(SUBSTITUTE(実質収支比率等に係る経年分析!H$47,"▲","-")),2)</f>
        <v>4.37</v>
      </c>
      <c r="E20" s="155">
        <f>ROUND(VALUE(SUBSTITUTE(実質収支比率等に係る経年分析!I$47,"▲","-")),2)</f>
        <v>5.41</v>
      </c>
      <c r="F20" s="155">
        <f>ROUND(VALUE(SUBSTITUTE(実質収支比率等に係る経年分析!J$47,"▲","-")),2)</f>
        <v>8.2200000000000006</v>
      </c>
    </row>
    <row r="21" spans="1:11" x14ac:dyDescent="0.2">
      <c r="A21" s="155" t="s">
        <v>55</v>
      </c>
      <c r="B21" s="155">
        <f>IF(ISNUMBER(VALUE(SUBSTITUTE(実質収支比率等に係る経年分析!F$49,"▲","-"))),ROUND(VALUE(SUBSTITUTE(実質収支比率等に係る経年分析!F$49,"▲","-")),2),NA())</f>
        <v>-0.39</v>
      </c>
      <c r="C21" s="155">
        <f>IF(ISNUMBER(VALUE(SUBSTITUTE(実質収支比率等に係る経年分析!G$49,"▲","-"))),ROUND(VALUE(SUBSTITUTE(実質収支比率等に係る経年分析!G$49,"▲","-")),2),NA())</f>
        <v>1.56</v>
      </c>
      <c r="D21" s="155">
        <f>IF(ISNUMBER(VALUE(SUBSTITUTE(実質収支比率等に係る経年分析!H$49,"▲","-"))),ROUND(VALUE(SUBSTITUTE(実質収支比率等に係る経年分析!H$49,"▲","-")),2),NA())</f>
        <v>1.59</v>
      </c>
      <c r="E21" s="155">
        <f>IF(ISNUMBER(VALUE(SUBSTITUTE(実質収支比率等に係る経年分析!I$49,"▲","-"))),ROUND(VALUE(SUBSTITUTE(実質収支比率等に係る経年分析!I$49,"▲","-")),2),NA())</f>
        <v>3.02</v>
      </c>
      <c r="F21" s="155">
        <f>IF(ISNUMBER(VALUE(SUBSTITUTE(実質収支比率等に係る経年分析!J$49,"▲","-"))),ROUND(VALUE(SUBSTITUTE(実質収支比率等に係る経年分析!J$49,"▲","-")),2),NA())</f>
        <v>0.48</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0.6</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7.0000000000000007E-2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0.05</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県営林事業特別会計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0.04</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0.04</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0.04</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0.04</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0.04</v>
      </c>
    </row>
    <row r="30" spans="1:11" x14ac:dyDescent="0.2">
      <c r="A30" s="156" t="str">
        <f>IF(連結実質赤字比率に係る赤字・黒字の構成分析!C$40="",NA(),連結実質赤字比率に係る赤字・黒字の構成分析!C$40)</f>
        <v>施設管理事業会計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0.13</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0.12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0.13</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0.15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0.15</v>
      </c>
    </row>
    <row r="31" spans="1:11" x14ac:dyDescent="0.2">
      <c r="A31" s="156" t="str">
        <f>IF(連結実質赤字比率に係る赤字・黒字の構成分析!C$39="",NA(),連結実質赤字比率に係る赤字・黒字の構成分析!C$39)</f>
        <v>流域下水道事業会計</v>
      </c>
      <c r="B31" s="156" t="e">
        <f>IF(ROUND(VALUE(SUBSTITUTE(連結実質赤字比率に係る赤字・黒字の構成分析!F$39,"▲", "-")), 2) &lt; 0, ABS(ROUND(VALUE(SUBSTITUTE(連結実質赤字比率に係る赤字・黒字の構成分析!F$39,"▲", "-")), 2)), NA())</f>
        <v>#VALUE!</v>
      </c>
      <c r="C31" s="156" t="e">
        <f>IF(ROUND(VALUE(SUBSTITUTE(連結実質赤字比率に係る赤字・黒字の構成分析!F$39,"▲", "-")), 2) &gt;= 0, ABS(ROUND(VALUE(SUBSTITUTE(連結実質赤字比率に係る赤字・黒字の構成分析!F$39,"▲", "-")), 2)), NA())</f>
        <v>#VALUE!</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0.39</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0.33</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0.24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0.39</v>
      </c>
    </row>
    <row r="32" spans="1:11" x14ac:dyDescent="0.2">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0.37</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0.4</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0.41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0.47</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0.49</v>
      </c>
    </row>
    <row r="33" spans="1:16" x14ac:dyDescent="0.2">
      <c r="A33" s="156" t="str">
        <f>IF(連結実質赤字比率に係る赤字・黒字の構成分析!C$37="",NA(),連結実質赤字比率に係る赤字・黒字の構成分析!C$37)</f>
        <v>国民健康保険特別会計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1.47</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3.41</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3.54</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0.66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0.91</v>
      </c>
    </row>
    <row r="34" spans="1:16" x14ac:dyDescent="0.2">
      <c r="A34" s="156" t="str">
        <f>IF(連結実質赤字比率に係る赤字・黒字の構成分析!C$36="",NA(),連結実質赤字比率に係る赤字・黒字の構成分析!C$36)</f>
        <v>電気事業会計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1.03</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1.07</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1.05</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1.1499999999999999</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0.98</v>
      </c>
    </row>
    <row r="35" spans="1:16" x14ac:dyDescent="0.2">
      <c r="A35" s="156" t="str">
        <f>IF(連結実質赤字比率に係る赤字・黒字の構成分析!C$35="",NA(),連結実質赤字比率に係る赤字・黒字の構成分析!C$35)</f>
        <v>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1.78</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1.79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1.78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1.94</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2.0099999999999998</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1.78</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3.44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4.5999999999999996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2.15</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69070</v>
      </c>
      <c r="E42" s="157"/>
      <c r="F42" s="157"/>
      <c r="G42" s="157">
        <f>'実質公債費比率（分子）の構造'!L$52</f>
        <v>66217</v>
      </c>
      <c r="H42" s="157"/>
      <c r="I42" s="157"/>
      <c r="J42" s="157">
        <f>'実質公債費比率（分子）の構造'!M$52</f>
        <v>63937</v>
      </c>
      <c r="K42" s="157"/>
      <c r="L42" s="157"/>
      <c r="M42" s="157">
        <f>'実質公債費比率（分子）の構造'!N$52</f>
        <v>62599</v>
      </c>
      <c r="N42" s="157"/>
      <c r="O42" s="157"/>
      <c r="P42" s="157">
        <f>'実質公債費比率（分子）の構造'!O$52</f>
        <v>62197</v>
      </c>
    </row>
    <row r="43" spans="1:16" x14ac:dyDescent="0.2">
      <c r="A43" s="157" t="s">
        <v>17</v>
      </c>
      <c r="B43" s="157">
        <f>'実質公債費比率（分子）の構造'!K$51</f>
        <v>1</v>
      </c>
      <c r="C43" s="157"/>
      <c r="D43" s="157"/>
      <c r="E43" s="157">
        <f>'実質公債費比率（分子）の構造'!L$51</f>
        <v>5</v>
      </c>
      <c r="F43" s="157"/>
      <c r="G43" s="157"/>
      <c r="H43" s="157">
        <f>'実質公債費比率（分子）の構造'!M$51</f>
        <v>3</v>
      </c>
      <c r="I43" s="157"/>
      <c r="J43" s="157"/>
      <c r="K43" s="157">
        <f>'実質公債費比率（分子）の構造'!N$51</f>
        <v>2</v>
      </c>
      <c r="L43" s="157"/>
      <c r="M43" s="157"/>
      <c r="N43" s="157">
        <f>'実質公債費比率（分子）の構造'!O$51</f>
        <v>2</v>
      </c>
      <c r="O43" s="157"/>
      <c r="P43" s="157"/>
    </row>
    <row r="44" spans="1:16" x14ac:dyDescent="0.2">
      <c r="A44" s="157" t="s">
        <v>63</v>
      </c>
      <c r="B44" s="157">
        <f>'実質公債費比率（分子）の構造'!K$50</f>
        <v>1109</v>
      </c>
      <c r="C44" s="157"/>
      <c r="D44" s="157"/>
      <c r="E44" s="157">
        <f>'実質公債費比率（分子）の構造'!L$50</f>
        <v>1122</v>
      </c>
      <c r="F44" s="157"/>
      <c r="G44" s="157"/>
      <c r="H44" s="157">
        <f>'実質公債費比率（分子）の構造'!M$50</f>
        <v>1791</v>
      </c>
      <c r="I44" s="157"/>
      <c r="J44" s="157"/>
      <c r="K44" s="157">
        <f>'実質公債費比率（分子）の構造'!N$50</f>
        <v>1604</v>
      </c>
      <c r="L44" s="157"/>
      <c r="M44" s="157"/>
      <c r="N44" s="157">
        <f>'実質公債費比率（分子）の構造'!O$50</f>
        <v>1707</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1154</v>
      </c>
      <c r="C46" s="157"/>
      <c r="D46" s="157"/>
      <c r="E46" s="157">
        <f>'実質公債費比率（分子）の構造'!L$48</f>
        <v>1124</v>
      </c>
      <c r="F46" s="157"/>
      <c r="G46" s="157"/>
      <c r="H46" s="157">
        <f>'実質公債費比率（分子）の構造'!M$48</f>
        <v>1068</v>
      </c>
      <c r="I46" s="157"/>
      <c r="J46" s="157"/>
      <c r="K46" s="157">
        <f>'実質公債費比率（分子）の構造'!N$48</f>
        <v>983</v>
      </c>
      <c r="L46" s="157"/>
      <c r="M46" s="157"/>
      <c r="N46" s="157">
        <f>'実質公債費比率（分子）の構造'!O$48</f>
        <v>939</v>
      </c>
      <c r="O46" s="157"/>
      <c r="P46" s="157"/>
    </row>
    <row r="47" spans="1:16" x14ac:dyDescent="0.2">
      <c r="A47" s="157" t="s">
        <v>13</v>
      </c>
      <c r="B47" s="157">
        <f>'実質公債費比率（分子）の構造'!K$47</f>
        <v>4400</v>
      </c>
      <c r="C47" s="157"/>
      <c r="D47" s="157"/>
      <c r="E47" s="157">
        <f>'実質公債費比率（分子）の構造'!L$47</f>
        <v>4372</v>
      </c>
      <c r="F47" s="157"/>
      <c r="G47" s="157"/>
      <c r="H47" s="157">
        <f>'実質公債費比率（分子）の構造'!M$47</f>
        <v>4345</v>
      </c>
      <c r="I47" s="157"/>
      <c r="J47" s="157"/>
      <c r="K47" s="157">
        <f>'実質公債費比率（分子）の構造'!N$47</f>
        <v>4456</v>
      </c>
      <c r="L47" s="157"/>
      <c r="M47" s="157"/>
      <c r="N47" s="157">
        <f>'実質公債費比率（分子）の構造'!O$47</f>
        <v>3806</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98964</v>
      </c>
      <c r="C49" s="157"/>
      <c r="D49" s="157"/>
      <c r="E49" s="157">
        <f>'実質公債費比率（分子）の構造'!L$45</f>
        <v>96910</v>
      </c>
      <c r="F49" s="157"/>
      <c r="G49" s="157"/>
      <c r="H49" s="157">
        <f>'実質公債費比率（分子）の構造'!M$45</f>
        <v>94995</v>
      </c>
      <c r="I49" s="157"/>
      <c r="J49" s="157"/>
      <c r="K49" s="157">
        <f>'実質公債費比率（分子）の構造'!N$45</f>
        <v>92984</v>
      </c>
      <c r="L49" s="157"/>
      <c r="M49" s="157"/>
      <c r="N49" s="157">
        <f>'実質公債費比率（分子）の構造'!O$45</f>
        <v>92493</v>
      </c>
      <c r="O49" s="157"/>
      <c r="P49" s="157"/>
    </row>
    <row r="50" spans="1:16" x14ac:dyDescent="0.2">
      <c r="A50" s="157" t="s">
        <v>68</v>
      </c>
      <c r="B50" s="157" t="e">
        <f>NA()</f>
        <v>#N/A</v>
      </c>
      <c r="C50" s="157">
        <f>IF(ISNUMBER('実質公債費比率（分子）の構造'!K$53),'実質公債費比率（分子）の構造'!K$53,NA())</f>
        <v>36558</v>
      </c>
      <c r="D50" s="157" t="e">
        <f>NA()</f>
        <v>#N/A</v>
      </c>
      <c r="E50" s="157" t="e">
        <f>NA()</f>
        <v>#N/A</v>
      </c>
      <c r="F50" s="157">
        <f>IF(ISNUMBER('実質公債費比率（分子）の構造'!L$53),'実質公債費比率（分子）の構造'!L$53,NA())</f>
        <v>37316</v>
      </c>
      <c r="G50" s="157" t="e">
        <f>NA()</f>
        <v>#N/A</v>
      </c>
      <c r="H50" s="157" t="e">
        <f>NA()</f>
        <v>#N/A</v>
      </c>
      <c r="I50" s="157">
        <f>IF(ISNUMBER('実質公債費比率（分子）の構造'!M$53),'実質公債費比率（分子）の構造'!M$53,NA())</f>
        <v>38265</v>
      </c>
      <c r="J50" s="157" t="e">
        <f>NA()</f>
        <v>#N/A</v>
      </c>
      <c r="K50" s="157" t="e">
        <f>NA()</f>
        <v>#N/A</v>
      </c>
      <c r="L50" s="157">
        <f>IF(ISNUMBER('実質公債費比率（分子）の構造'!N$53),'実質公債費比率（分子）の構造'!N$53,NA())</f>
        <v>37430</v>
      </c>
      <c r="M50" s="157" t="e">
        <f>NA()</f>
        <v>#N/A</v>
      </c>
      <c r="N50" s="157" t="e">
        <f>NA()</f>
        <v>#N/A</v>
      </c>
      <c r="O50" s="157">
        <f>IF(ISNUMBER('実質公債費比率（分子）の構造'!O$53),'実質公債費比率（分子）の構造'!O$53,NA())</f>
        <v>36750</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826541</v>
      </c>
      <c r="E56" s="156"/>
      <c r="F56" s="156"/>
      <c r="G56" s="156">
        <f>'将来負担比率（分子）の構造'!J$52</f>
        <v>827699</v>
      </c>
      <c r="H56" s="156"/>
      <c r="I56" s="156"/>
      <c r="J56" s="156">
        <f>'将来負担比率（分子）の構造'!K$52</f>
        <v>847939</v>
      </c>
      <c r="K56" s="156"/>
      <c r="L56" s="156"/>
      <c r="M56" s="156">
        <f>'将来負担比率（分子）の構造'!L$52</f>
        <v>835555</v>
      </c>
      <c r="N56" s="156"/>
      <c r="O56" s="156"/>
      <c r="P56" s="156">
        <f>'将来負担比率（分子）の構造'!M$52</f>
        <v>805154</v>
      </c>
    </row>
    <row r="57" spans="1:16" x14ac:dyDescent="0.2">
      <c r="A57" s="156" t="s">
        <v>42</v>
      </c>
      <c r="B57" s="156"/>
      <c r="C57" s="156"/>
      <c r="D57" s="156">
        <f>'将来負担比率（分子）の構造'!I$51</f>
        <v>12487</v>
      </c>
      <c r="E57" s="156"/>
      <c r="F57" s="156"/>
      <c r="G57" s="156">
        <f>'将来負担比率（分子）の構造'!J$51</f>
        <v>13301</v>
      </c>
      <c r="H57" s="156"/>
      <c r="I57" s="156"/>
      <c r="J57" s="156">
        <f>'将来負担比率（分子）の構造'!K$51</f>
        <v>12543</v>
      </c>
      <c r="K57" s="156"/>
      <c r="L57" s="156"/>
      <c r="M57" s="156">
        <f>'将来負担比率（分子）の構造'!L$51</f>
        <v>11969</v>
      </c>
      <c r="N57" s="156"/>
      <c r="O57" s="156"/>
      <c r="P57" s="156">
        <f>'将来負担比率（分子）の構造'!M$51</f>
        <v>11688</v>
      </c>
    </row>
    <row r="58" spans="1:16" x14ac:dyDescent="0.2">
      <c r="A58" s="156" t="s">
        <v>41</v>
      </c>
      <c r="B58" s="156"/>
      <c r="C58" s="156"/>
      <c r="D58" s="156">
        <f>'将来負担比率（分子）の構造'!I$50</f>
        <v>121758</v>
      </c>
      <c r="E58" s="156"/>
      <c r="F58" s="156"/>
      <c r="G58" s="156">
        <f>'将来負担比率（分子）の構造'!J$50</f>
        <v>116372</v>
      </c>
      <c r="H58" s="156"/>
      <c r="I58" s="156"/>
      <c r="J58" s="156">
        <f>'将来負担比率（分子）の構造'!K$50</f>
        <v>147619</v>
      </c>
      <c r="K58" s="156"/>
      <c r="L58" s="156"/>
      <c r="M58" s="156">
        <f>'将来負担比率（分子）の構造'!L$50</f>
        <v>146615</v>
      </c>
      <c r="N58" s="156"/>
      <c r="O58" s="156"/>
      <c r="P58" s="156">
        <f>'将来負担比率（分子）の構造'!M$50</f>
        <v>160739</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1658</v>
      </c>
      <c r="C61" s="156"/>
      <c r="D61" s="156"/>
      <c r="E61" s="156">
        <f>'将来負担比率（分子）の構造'!J$46</f>
        <v>8354</v>
      </c>
      <c r="F61" s="156"/>
      <c r="G61" s="156"/>
      <c r="H61" s="156">
        <f>'将来負担比率（分子）の構造'!K$46</f>
        <v>12356</v>
      </c>
      <c r="I61" s="156"/>
      <c r="J61" s="156"/>
      <c r="K61" s="156">
        <f>'将来負担比率（分子）の構造'!L$46</f>
        <v>20326</v>
      </c>
      <c r="L61" s="156"/>
      <c r="M61" s="156"/>
      <c r="N61" s="156">
        <f>'将来負担比率（分子）の構造'!M$46</f>
        <v>19742</v>
      </c>
      <c r="O61" s="156"/>
      <c r="P61" s="156"/>
    </row>
    <row r="62" spans="1:16" x14ac:dyDescent="0.2">
      <c r="A62" s="156" t="s">
        <v>35</v>
      </c>
      <c r="B62" s="156">
        <f>'将来負担比率（分子）の構造'!I$45</f>
        <v>178191</v>
      </c>
      <c r="C62" s="156"/>
      <c r="D62" s="156"/>
      <c r="E62" s="156">
        <f>'将来負担比率（分子）の構造'!J$45</f>
        <v>171514</v>
      </c>
      <c r="F62" s="156"/>
      <c r="G62" s="156"/>
      <c r="H62" s="156">
        <f>'将来負担比率（分子）の構造'!K$45</f>
        <v>166412</v>
      </c>
      <c r="I62" s="156"/>
      <c r="J62" s="156"/>
      <c r="K62" s="156">
        <f>'将来負担比率（分子）の構造'!L$45</f>
        <v>162477</v>
      </c>
      <c r="L62" s="156"/>
      <c r="M62" s="156"/>
      <c r="N62" s="156">
        <f>'将来負担比率（分子）の構造'!M$45</f>
        <v>162652</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5474</v>
      </c>
      <c r="C64" s="156"/>
      <c r="D64" s="156"/>
      <c r="E64" s="156">
        <f>'将来負担比率（分子）の構造'!J$43</f>
        <v>7155</v>
      </c>
      <c r="F64" s="156"/>
      <c r="G64" s="156"/>
      <c r="H64" s="156">
        <f>'将来負担比率（分子）の構造'!K$43</f>
        <v>8990</v>
      </c>
      <c r="I64" s="156"/>
      <c r="J64" s="156"/>
      <c r="K64" s="156">
        <f>'将来負担比率（分子）の構造'!L$43</f>
        <v>8073</v>
      </c>
      <c r="L64" s="156"/>
      <c r="M64" s="156"/>
      <c r="N64" s="156">
        <f>'将来負担比率（分子）の構造'!M$43</f>
        <v>7486</v>
      </c>
      <c r="O64" s="156"/>
      <c r="P64" s="156"/>
    </row>
    <row r="65" spans="1:16" x14ac:dyDescent="0.2">
      <c r="A65" s="156" t="s">
        <v>32</v>
      </c>
      <c r="B65" s="156">
        <f>'将来負担比率（分子）の構造'!I$42</f>
        <v>8605</v>
      </c>
      <c r="C65" s="156"/>
      <c r="D65" s="156"/>
      <c r="E65" s="156">
        <f>'将来負担比率（分子）の構造'!J$42</f>
        <v>7670</v>
      </c>
      <c r="F65" s="156"/>
      <c r="G65" s="156"/>
      <c r="H65" s="156">
        <f>'将来負担比率（分子）の構造'!K$42</f>
        <v>22342</v>
      </c>
      <c r="I65" s="156"/>
      <c r="J65" s="156"/>
      <c r="K65" s="156">
        <f>'将来負担比率（分子）の構造'!L$42</f>
        <v>20592</v>
      </c>
      <c r="L65" s="156"/>
      <c r="M65" s="156"/>
      <c r="N65" s="156">
        <f>'将来負担比率（分子）の構造'!M$42</f>
        <v>24101</v>
      </c>
      <c r="O65" s="156"/>
      <c r="P65" s="156"/>
    </row>
    <row r="66" spans="1:16" x14ac:dyDescent="0.2">
      <c r="A66" s="156" t="s">
        <v>31</v>
      </c>
      <c r="B66" s="156">
        <f>'将来負担比率（分子）の構造'!I$41</f>
        <v>1157554</v>
      </c>
      <c r="C66" s="156"/>
      <c r="D66" s="156"/>
      <c r="E66" s="156">
        <f>'将来負担比率（分子）の構造'!J$41</f>
        <v>1180423</v>
      </c>
      <c r="F66" s="156"/>
      <c r="G66" s="156"/>
      <c r="H66" s="156">
        <f>'将来負担比率（分子）の構造'!K$41</f>
        <v>1198230</v>
      </c>
      <c r="I66" s="156"/>
      <c r="J66" s="156"/>
      <c r="K66" s="156">
        <f>'将来負担比率（分子）の構造'!L$41</f>
        <v>1189585</v>
      </c>
      <c r="L66" s="156"/>
      <c r="M66" s="156"/>
      <c r="N66" s="156">
        <f>'将来負担比率（分子）の構造'!M$41</f>
        <v>1172777</v>
      </c>
      <c r="O66" s="156"/>
      <c r="P66" s="156"/>
    </row>
    <row r="67" spans="1:16" x14ac:dyDescent="0.2">
      <c r="A67" s="156" t="s">
        <v>72</v>
      </c>
      <c r="B67" s="156" t="e">
        <f>NA()</f>
        <v>#N/A</v>
      </c>
      <c r="C67" s="156">
        <f>IF(ISNUMBER('将来負担比率（分子）の構造'!I$53), IF('将来負担比率（分子）の構造'!I$53 &lt; 0, 0, '将来負担比率（分子）の構造'!I$53), NA())</f>
        <v>390696</v>
      </c>
      <c r="D67" s="156" t="e">
        <f>NA()</f>
        <v>#N/A</v>
      </c>
      <c r="E67" s="156" t="e">
        <f>NA()</f>
        <v>#N/A</v>
      </c>
      <c r="F67" s="156">
        <f>IF(ISNUMBER('将来負担比率（分子）の構造'!J$53), IF('将来負担比率（分子）の構造'!J$53 &lt; 0, 0, '将来負担比率（分子）の構造'!J$53), NA())</f>
        <v>417746</v>
      </c>
      <c r="G67" s="156" t="e">
        <f>NA()</f>
        <v>#N/A</v>
      </c>
      <c r="H67" s="156" t="e">
        <f>NA()</f>
        <v>#N/A</v>
      </c>
      <c r="I67" s="156">
        <f>IF(ISNUMBER('将来負担比率（分子）の構造'!K$53), IF('将来負担比率（分子）の構造'!K$53 &lt; 0, 0, '将来負担比率（分子）の構造'!K$53), NA())</f>
        <v>400229</v>
      </c>
      <c r="J67" s="156" t="e">
        <f>NA()</f>
        <v>#N/A</v>
      </c>
      <c r="K67" s="156" t="e">
        <f>NA()</f>
        <v>#N/A</v>
      </c>
      <c r="L67" s="156">
        <f>IF(ISNUMBER('将来負担比率（分子）の構造'!L$53), IF('将来負担比率（分子）の構造'!L$53 &lt; 0, 0, '将来負担比率（分子）の構造'!L$53), NA())</f>
        <v>406914</v>
      </c>
      <c r="M67" s="156" t="e">
        <f>NA()</f>
        <v>#N/A</v>
      </c>
      <c r="N67" s="156" t="e">
        <f>NA()</f>
        <v>#N/A</v>
      </c>
      <c r="O67" s="156">
        <f>IF(ISNUMBER('将来負担比率（分子）の構造'!M$53), IF('将来負担比率（分子）の構造'!M$53 &lt; 0, 0, '将来負担比率（分子）の構造'!M$53), NA())</f>
        <v>409178</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20386</v>
      </c>
      <c r="C72" s="160">
        <f>基金残高に係る経年分析!G55</f>
        <v>24440</v>
      </c>
      <c r="D72" s="160">
        <f>基金残高に係る経年分析!H55</f>
        <v>37614</v>
      </c>
    </row>
    <row r="73" spans="1:16" x14ac:dyDescent="0.2">
      <c r="A73" s="159" t="s">
        <v>75</v>
      </c>
      <c r="B73" s="160">
        <f>基金残高に係る経年分析!F56</f>
        <v>36095</v>
      </c>
      <c r="C73" s="160">
        <f>基金残高に係る経年分析!G56</f>
        <v>34676</v>
      </c>
      <c r="D73" s="160">
        <f>基金残高に係る経年分析!H56</f>
        <v>32812</v>
      </c>
    </row>
    <row r="74" spans="1:16" x14ac:dyDescent="0.2">
      <c r="A74" s="159" t="s">
        <v>76</v>
      </c>
      <c r="B74" s="160">
        <f>基金残高に係る経年分析!F57</f>
        <v>51067</v>
      </c>
      <c r="C74" s="160">
        <f>基金残高に係る経年分析!G57</f>
        <v>47519</v>
      </c>
      <c r="D74" s="160">
        <f>基金残高に係る経年分析!H57</f>
        <v>49932</v>
      </c>
    </row>
  </sheetData>
  <sheetProtection algorithmName="SHA-512" hashValue="TJ4KuzVM3pWXIRq+gfki2rW44rFKtVyMrXaN9aBpPC4oR1vwIcKwDp1QSnb1tFR0WEfQtnVGfuUtwj1NQPI77Q==" saltValue="WksOI9NUy5g/918fOI+i1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B03016-3E5C-4ED9-8654-3D8F10AF5659}">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customXml/itemProps2.xml><?xml version="1.0" encoding="utf-8"?>
<ds:datastoreItem xmlns:ds="http://schemas.openxmlformats.org/officeDocument/2006/customXml" ds:itemID="{9BD702C2-76BA-4A4D-8DFC-C7A97406E4AF}">
  <ds:schemaRefs>
    <ds:schemaRef ds:uri="http://schemas.microsoft.com/sharepoint/v3/contenttype/forms"/>
  </ds:schemaRefs>
</ds:datastoreItem>
</file>

<file path=customXml/itemProps3.xml><?xml version="1.0" encoding="utf-8"?>
<ds:datastoreItem xmlns:ds="http://schemas.openxmlformats.org/officeDocument/2006/customXml" ds:itemID="{2F785640-972C-44CE-85A9-609735208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圭</cp:lastModifiedBy>
  <cp:lastPrinted>2025-03-11T04:54:47Z</cp:lastPrinted>
  <dcterms:created xsi:type="dcterms:W3CDTF">2025-02-12T10:17:53Z</dcterms:created>
  <dcterms:modified xsi:type="dcterms:W3CDTF">2025-03-21T01:04:14Z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