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4注文票\"/>
    </mc:Choice>
  </mc:AlternateContent>
  <xr:revisionPtr revIDLastSave="0" documentId="13_ncr:1_{19A99A10-B4A7-49BD-96B7-F4BDFE7C326C}" xr6:coauthVersionLast="47" xr6:coauthVersionMax="47" xr10:uidLastSave="{00000000-0000-0000-0000-000000000000}"/>
  <bookViews>
    <workbookView xWindow="43800" yWindow="105" windowWidth="10620" windowHeight="14655" tabRatio="690" xr2:uid="{00000000-000D-0000-FFFF-FFFF00000000}"/>
  </bookViews>
  <sheets>
    <sheet name="有償頒布行政資料目録" sheetId="3" r:id="rId1"/>
  </sheets>
  <definedNames>
    <definedName name="_xlnm._FilterDatabase" localSheetId="0" hidden="1">有償頒布行政資料目録!$B$9:$H$9</definedName>
    <definedName name="_xlnm.Print_Area" localSheetId="0">有償頒布行政資料目録!$A$1:$G$209</definedName>
    <definedName name="_xlnm.Print_Titles" localSheetId="0">有償頒布行政資料目録!$A:$H,有償頒布行政資料目録!$9:$9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L18" i="3"/>
  <c r="K18" i="3"/>
  <c r="J18" i="3"/>
  <c r="AA3" i="3"/>
  <c r="AA11" i="3"/>
  <c r="AA10" i="3"/>
  <c r="AA9" i="3"/>
  <c r="AA8" i="3"/>
  <c r="AA7" i="3"/>
  <c r="AA6" i="3"/>
  <c r="AA5" i="3"/>
  <c r="AA4" i="3"/>
  <c r="N11" i="3"/>
  <c r="N10" i="3"/>
  <c r="N9" i="3"/>
  <c r="N8" i="3"/>
  <c r="N7" i="3"/>
  <c r="N5" i="3"/>
  <c r="N4" i="3"/>
  <c r="L208" i="3"/>
  <c r="K208" i="3"/>
  <c r="J208" i="3"/>
  <c r="L173" i="3"/>
  <c r="K173" i="3"/>
  <c r="J173" i="3"/>
  <c r="L116" i="3"/>
  <c r="K116" i="3"/>
  <c r="J116" i="3"/>
  <c r="L45" i="3"/>
  <c r="K45" i="3"/>
  <c r="J45" i="3"/>
  <c r="L39" i="3"/>
  <c r="K39" i="3"/>
  <c r="J39" i="3"/>
  <c r="L197" i="3"/>
  <c r="K197" i="3"/>
  <c r="J197" i="3"/>
  <c r="L110" i="3"/>
  <c r="L14" i="3" l="1"/>
  <c r="K14" i="3"/>
  <c r="J14" i="3"/>
  <c r="L50" i="3"/>
  <c r="K50" i="3"/>
  <c r="J50" i="3"/>
  <c r="J37" i="3"/>
  <c r="K37" i="3"/>
  <c r="L37" i="3"/>
  <c r="L206" i="3"/>
  <c r="K206" i="3"/>
  <c r="J206" i="3"/>
  <c r="L205" i="3"/>
  <c r="K205" i="3"/>
  <c r="J205" i="3"/>
  <c r="L114" i="3" l="1"/>
  <c r="K114" i="3"/>
  <c r="J114" i="3"/>
  <c r="L99" i="3"/>
  <c r="K99" i="3"/>
  <c r="J99" i="3"/>
  <c r="L100" i="3"/>
  <c r="K100" i="3"/>
  <c r="J100" i="3"/>
  <c r="L40" i="3"/>
  <c r="K40" i="3"/>
  <c r="J40" i="3"/>
  <c r="L54" i="3"/>
  <c r="K54" i="3"/>
  <c r="J54" i="3"/>
  <c r="L38" i="3"/>
  <c r="K38" i="3"/>
  <c r="J38" i="3"/>
  <c r="L33" i="3"/>
  <c r="K33" i="3"/>
  <c r="J33" i="3"/>
  <c r="L29" i="3"/>
  <c r="K29" i="3"/>
  <c r="J29" i="3"/>
  <c r="L30" i="3"/>
  <c r="K30" i="3"/>
  <c r="J30" i="3"/>
  <c r="L32" i="3"/>
  <c r="K32" i="3"/>
  <c r="J32" i="3"/>
  <c r="L31" i="3"/>
  <c r="K31" i="3"/>
  <c r="J31" i="3"/>
  <c r="L27" i="3"/>
  <c r="K27" i="3"/>
  <c r="J27" i="3"/>
  <c r="L139" i="3"/>
  <c r="K139" i="3"/>
  <c r="J139" i="3"/>
  <c r="L21" i="3"/>
  <c r="K21" i="3"/>
  <c r="J21" i="3"/>
  <c r="L11" i="3"/>
  <c r="K11" i="3"/>
  <c r="J11" i="3"/>
  <c r="L17" i="3"/>
  <c r="K17" i="3"/>
  <c r="L16" i="3"/>
  <c r="K16" i="3"/>
  <c r="J16" i="3"/>
  <c r="L15" i="3"/>
  <c r="K15" i="3"/>
  <c r="J15" i="3"/>
  <c r="L36" i="3"/>
  <c r="K36" i="3"/>
  <c r="J36" i="3"/>
  <c r="L171" i="3"/>
  <c r="K171" i="3"/>
  <c r="J171" i="3"/>
  <c r="L172" i="3"/>
  <c r="K172" i="3"/>
  <c r="J172" i="3"/>
  <c r="L13" i="3"/>
  <c r="L10" i="3"/>
  <c r="L12" i="3"/>
  <c r="L19" i="3"/>
  <c r="L20" i="3"/>
  <c r="L22" i="3"/>
  <c r="L23" i="3"/>
  <c r="L24" i="3"/>
  <c r="L25" i="3"/>
  <c r="L26" i="3"/>
  <c r="L28" i="3"/>
  <c r="L34" i="3"/>
  <c r="L35" i="3"/>
  <c r="L44" i="3"/>
  <c r="L41" i="3"/>
  <c r="L42" i="3"/>
  <c r="L43" i="3"/>
  <c r="L46" i="3"/>
  <c r="L47" i="3"/>
  <c r="L48" i="3"/>
  <c r="L49" i="3"/>
  <c r="L51" i="3"/>
  <c r="L52" i="3"/>
  <c r="L53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101" i="3"/>
  <c r="L102" i="3"/>
  <c r="L103" i="3"/>
  <c r="L104" i="3"/>
  <c r="L105" i="3"/>
  <c r="L106" i="3"/>
  <c r="L107" i="3"/>
  <c r="L108" i="3"/>
  <c r="L109" i="3"/>
  <c r="L111" i="3"/>
  <c r="L112" i="3"/>
  <c r="L113" i="3"/>
  <c r="L115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8" i="3"/>
  <c r="L199" i="3"/>
  <c r="L200" i="3"/>
  <c r="L201" i="3"/>
  <c r="L202" i="3"/>
  <c r="L203" i="3"/>
  <c r="L204" i="3"/>
  <c r="L207" i="3"/>
  <c r="L209" i="3"/>
  <c r="L210" i="3" l="1"/>
  <c r="K10" i="3"/>
  <c r="K12" i="3"/>
  <c r="K13" i="3"/>
  <c r="K19" i="3"/>
  <c r="K20" i="3"/>
  <c r="K22" i="3"/>
  <c r="K23" i="3"/>
  <c r="K24" i="3"/>
  <c r="K25" i="3"/>
  <c r="K26" i="3"/>
  <c r="K28" i="3"/>
  <c r="K34" i="3"/>
  <c r="K35" i="3"/>
  <c r="K44" i="3"/>
  <c r="K41" i="3"/>
  <c r="K42" i="3"/>
  <c r="K43" i="3"/>
  <c r="K46" i="3"/>
  <c r="K47" i="3"/>
  <c r="K48" i="3"/>
  <c r="K49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5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8" i="3"/>
  <c r="K199" i="3"/>
  <c r="K200" i="3"/>
  <c r="K201" i="3"/>
  <c r="K202" i="3"/>
  <c r="K203" i="3"/>
  <c r="K204" i="3"/>
  <c r="K207" i="3"/>
  <c r="K209" i="3"/>
  <c r="J10" i="3"/>
  <c r="J12" i="3"/>
  <c r="J13" i="3"/>
  <c r="J19" i="3"/>
  <c r="J20" i="3"/>
  <c r="J22" i="3"/>
  <c r="J23" i="3"/>
  <c r="J24" i="3"/>
  <c r="J25" i="3"/>
  <c r="J26" i="3"/>
  <c r="J28" i="3"/>
  <c r="J34" i="3"/>
  <c r="J35" i="3"/>
  <c r="J44" i="3"/>
  <c r="J41" i="3"/>
  <c r="J42" i="3"/>
  <c r="J43" i="3"/>
  <c r="J46" i="3"/>
  <c r="J47" i="3"/>
  <c r="J48" i="3"/>
  <c r="J49" i="3"/>
  <c r="J51" i="3"/>
  <c r="J52" i="3"/>
  <c r="J53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5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8" i="3"/>
  <c r="J199" i="3"/>
  <c r="J200" i="3"/>
  <c r="J201" i="3"/>
  <c r="J202" i="3"/>
  <c r="J203" i="3"/>
  <c r="J204" i="3"/>
  <c r="J207" i="3"/>
  <c r="J209" i="3"/>
  <c r="J5" i="3" l="1"/>
  <c r="Z3" i="3" s="1"/>
  <c r="K210" i="3"/>
  <c r="J6" i="3" s="1"/>
  <c r="Y3" i="3" s="1"/>
  <c r="J210" i="3"/>
  <c r="G5" i="3" s="1"/>
  <c r="AB3" i="3" l="1"/>
  <c r="Z5" i="3"/>
  <c r="Z4" i="3"/>
  <c r="Z7" i="3"/>
  <c r="Z11" i="3"/>
  <c r="Z10" i="3"/>
  <c r="Z8" i="3"/>
  <c r="Z6" i="3"/>
  <c r="Z9" i="3"/>
  <c r="Y6" i="3"/>
  <c r="Y5" i="3"/>
  <c r="Y9" i="3"/>
  <c r="Y7" i="3"/>
  <c r="Y4" i="3"/>
  <c r="Y11" i="3"/>
  <c r="Y8" i="3"/>
  <c r="Y10" i="3"/>
  <c r="AB4" i="3" l="1"/>
  <c r="AB11" i="3"/>
  <c r="AB5" i="3"/>
  <c r="AB7" i="3"/>
  <c r="AB9" i="3"/>
  <c r="AB10" i="3"/>
  <c r="AB6" i="3"/>
  <c r="AB8" i="3"/>
  <c r="AB12" i="3" l="1"/>
  <c r="G6" i="3" s="1"/>
  <c r="G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G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  <comment ref="W6" authorId="0" shapeId="0" xr:uid="{7A545A05-CB78-4377-9E9D-BEB5445AF719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<sst xmlns="http://schemas.openxmlformats.org/spreadsheetml/2006/main" count="840" uniqueCount="410">
  <si>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</si>
  <si>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</si>
  <si>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</si>
  <si>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</si>
  <si>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</si>
  <si>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</si>
  <si>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</si>
  <si>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</si>
  <si>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</si>
  <si>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</si>
  <si>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</si>
  <si>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</si>
  <si>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</si>
  <si>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</si>
  <si>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</si>
  <si>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発行年月</t>
    <rPh sb="0" eb="2">
      <t>ハッコウ</t>
    </rPh>
    <rPh sb="2" eb="3">
      <t>ネン</t>
    </rPh>
    <rPh sb="3" eb="4">
      <t>ツキ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</si>
  <si>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</si>
  <si>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</si>
  <si>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</si>
  <si>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</si>
  <si>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</si>
  <si>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</si>
  <si>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</si>
  <si>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</si>
  <si>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</si>
  <si>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</si>
  <si>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</si>
  <si>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</si>
  <si>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</si>
  <si>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</si>
  <si>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</si>
  <si>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</si>
  <si>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</si>
  <si>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</si>
  <si>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</si>
  <si>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</si>
  <si>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</si>
  <si>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</si>
  <si>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</si>
  <si>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</si>
  <si>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</si>
  <si>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</si>
  <si>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</si>
  <si>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R4.3</t>
    <phoneticPr fontId="2"/>
  </si>
  <si>
    <t>とちぎ青少年プラン2021～2025</t>
    <rPh sb="3" eb="6">
      <t>セイショウネン</t>
    </rPh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</si>
  <si>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</si>
  <si>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</si>
  <si>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</si>
  <si>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</si>
  <si>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</si>
  <si>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</si>
  <si>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</si>
  <si>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</si>
  <si>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</si>
  <si>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</si>
  <si>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</si>
  <si>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</si>
  <si>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</si>
  <si>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</si>
  <si>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</si>
  <si>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</si>
  <si>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</si>
  <si>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</si>
  <si>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</si>
  <si>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</si>
  <si>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</si>
  <si>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</si>
  <si>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</si>
  <si>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</si>
  <si>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</si>
  <si>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</si>
  <si>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</si>
  <si>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</si>
  <si>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</si>
  <si>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</si>
  <si>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</si>
  <si>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</si>
  <si>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</si>
  <si>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</si>
  <si>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</si>
  <si>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</si>
  <si>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</si>
  <si>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</si>
  <si>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</si>
  <si>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</si>
  <si>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</si>
  <si>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</si>
  <si>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</si>
  <si>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</si>
  <si>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</si>
  <si>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</si>
  <si>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</si>
  <si>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</si>
  <si>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</si>
  <si>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</si>
  <si>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とちぎ森林創生ビジョン</t>
    <rPh sb="3" eb="5">
      <t>シンリン</t>
    </rPh>
    <rPh sb="5" eb="7">
      <t>ソウセイ</t>
    </rPh>
    <phoneticPr fontId="2"/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</si>
  <si>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</si>
  <si>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</si>
  <si>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</si>
  <si>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</si>
  <si>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</si>
  <si>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</si>
  <si>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</si>
  <si>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</si>
  <si>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</si>
  <si>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</si>
  <si>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</si>
  <si>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</si>
  <si>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</si>
  <si>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</si>
  <si>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</si>
  <si>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</si>
  <si>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</si>
  <si>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</si>
  <si>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</si>
  <si>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</si>
  <si>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</si>
  <si>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</si>
  <si>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</si>
  <si>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</si>
  <si>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</si>
  <si>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</si>
  <si>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</si>
  <si>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</si>
  <si>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</si>
  <si>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</si>
  <si>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</si>
  <si>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</si>
  <si>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</si>
  <si>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</si>
  <si>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</si>
  <si>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</si>
  <si>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</si>
  <si>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</si>
  <si>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</si>
  <si>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</si>
  <si>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</si>
  <si>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</si>
  <si>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</si>
  <si>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</si>
  <si>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</si>
  <si>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</si>
  <si>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</si>
  <si>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レッドデータブックとちぎ　2005</t>
    <phoneticPr fontId="2"/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</si>
  <si>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</si>
  <si>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</si>
  <si>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</si>
  <si>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</si>
  <si>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</si>
  <si>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</si>
  <si>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</si>
  <si>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</si>
  <si>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</si>
  <si>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自然環境基礎調査　とちぎの鳥類</t>
    <rPh sb="13" eb="15">
      <t>チョウルイ</t>
    </rPh>
    <phoneticPr fontId="2"/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</si>
  <si>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</si>
  <si>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</si>
  <si>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</si>
  <si>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自然環境基礎調査　とちぎの植物Ⅰ</t>
    <rPh sb="13" eb="15">
      <t>ショクブツ</t>
    </rPh>
    <phoneticPr fontId="2"/>
  </si>
  <si>
    <t>H15.3</t>
    <phoneticPr fontId="2"/>
  </si>
  <si>
    <t>自然環境基礎調査　とちぎの植物Ⅱ</t>
    <rPh sb="13" eb="15">
      <t>ショクブツ</t>
    </rPh>
    <phoneticPr fontId="2"/>
  </si>
  <si>
    <t>H15.9</t>
    <phoneticPr fontId="2"/>
  </si>
  <si>
    <t>自然環境基礎調査　とちぎの昆虫Ⅰ</t>
    <rPh sb="13" eb="15">
      <t>コンチュウ</t>
    </rPh>
    <phoneticPr fontId="2"/>
  </si>
  <si>
    <t>自然環境基礎調査　とちぎの昆虫Ⅱ</t>
    <rPh sb="13" eb="15">
      <t>コンチュウ</t>
    </rPh>
    <phoneticPr fontId="2"/>
  </si>
  <si>
    <t>自然環境基礎調査　とちぎの土壌動物</t>
    <rPh sb="13" eb="15">
      <t>ドジョウ</t>
    </rPh>
    <rPh sb="15" eb="17">
      <t>ドウブツ</t>
    </rPh>
    <phoneticPr fontId="2"/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</si>
  <si>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</si>
  <si>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</si>
  <si>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</si>
  <si>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</si>
  <si>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</si>
  <si>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</si>
  <si>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</si>
  <si>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</si>
  <si>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</si>
  <si>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</si>
  <si>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</si>
  <si>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</si>
  <si>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</si>
  <si>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</si>
  <si>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</si>
  <si>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</si>
  <si>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</si>
  <si>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</si>
  <si>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</si>
  <si>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</si>
  <si>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国際課</t>
    <rPh sb="0" eb="2">
      <t>コクサイ</t>
    </rPh>
    <rPh sb="2" eb="3">
      <t>カ</t>
    </rPh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</si>
  <si>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</si>
  <si>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</si>
  <si>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</si>
  <si>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</si>
  <si>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</si>
  <si>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</si>
  <si>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</si>
  <si>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</si>
  <si>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</si>
  <si>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</si>
  <si>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</si>
  <si>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</si>
  <si>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</si>
  <si>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</si>
  <si>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</si>
  <si>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</si>
  <si>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河川課</t>
    <rPh sb="0" eb="2">
      <t>カセン</t>
    </rPh>
    <rPh sb="2" eb="3">
      <t>カ</t>
    </rPh>
    <phoneticPr fontId="2"/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</si>
  <si>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</si>
  <si>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</si>
  <si>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</si>
  <si>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</si>
  <si>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</si>
  <si>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</si>
  <si>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</si>
  <si>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</si>
  <si>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</si>
  <si>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</si>
  <si>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</si>
  <si>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</si>
  <si>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H28.4</t>
    <phoneticPr fontId="2"/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</si>
  <si>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</si>
  <si>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</si>
  <si>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</si>
  <si>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</si>
  <si>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</si>
  <si>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</si>
  <si>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</si>
  <si>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</si>
  <si>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</si>
  <si>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</si>
  <si>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</si>
  <si>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</si>
  <si>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</si>
  <si>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</si>
  <si>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</si>
  <si>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</si>
  <si>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</si>
  <si>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</si>
  <si>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</si>
  <si>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</si>
  <si>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</si>
  <si>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</si>
  <si>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</si>
  <si>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</si>
  <si>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</si>
  <si>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</si>
  <si>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</si>
  <si>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</si>
  <si>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</si>
  <si>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</si>
  <si>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</si>
  <si>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</si>
  <si>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</si>
  <si>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</si>
  <si>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</si>
  <si>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</si>
  <si>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</si>
  <si>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</si>
  <si>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</si>
  <si>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</si>
  <si>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</si>
  <si>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</si>
  <si>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</si>
  <si>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</si>
  <si>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</si>
  <si>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</si>
  <si>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</si>
  <si>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</si>
  <si>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</si>
  <si>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</si>
  <si>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</si>
  <si>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</si>
  <si>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</si>
  <si>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</si>
  <si>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</si>
  <si>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</si>
  <si>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</si>
  <si>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</si>
  <si>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</si>
  <si>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</si>
  <si>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</si>
  <si>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</si>
  <si>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</si>
  <si>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</si>
  <si>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</si>
  <si>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</si>
  <si>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</si>
  <si>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</si>
  <si>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</si>
  <si>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</si>
  <si>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</si>
  <si>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</si>
  <si>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</si>
  <si>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</si>
  <si>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</si>
  <si>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</si>
  <si>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</si>
  <si>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</si>
  <si>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</si>
  <si>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</si>
  <si>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</si>
  <si>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</si>
  <si>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</si>
  <si>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</si>
  <si>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</si>
  <si>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</si>
  <si>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</si>
  <si>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</si>
  <si>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</si>
  <si>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</si>
  <si>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</si>
  <si>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</si>
  <si>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</si>
  <si>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</si>
  <si>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</si>
  <si>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</si>
  <si>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</si>
  <si>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</si>
  <si>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</si>
  <si>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</si>
  <si>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</si>
  <si>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</si>
  <si>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平成26年12月14日執行衆議院議員総選挙　選挙の記録</t>
    <rPh sb="13" eb="14">
      <t>シュウ</t>
    </rPh>
    <rPh sb="18" eb="21">
      <t>ソウセンキョ</t>
    </rPh>
    <phoneticPr fontId="1"/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</si>
  <si>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</si>
  <si>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</si>
  <si>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</si>
  <si>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</si>
  <si>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</si>
  <si>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</si>
  <si>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</si>
  <si>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</si>
  <si>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</si>
  <si>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</si>
  <si>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</si>
  <si>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</si>
  <si>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</si>
  <si>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</si>
  <si>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</si>
  <si>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</si>
  <si>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</si>
  <si>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</si>
  <si>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</si>
  <si>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</si>
  <si>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</si>
  <si>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</si>
  <si>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</si>
  <si>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</si>
  <si>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</si>
  <si>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</si>
  <si>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</si>
  <si>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</si>
  <si>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R6.4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</si>
  <si>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</si>
  <si>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</si>
  <si>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烏山土木事務所管内図令和５(2023)年３月（1:50,000）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</si>
  <si>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R5.3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</si>
  <si>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</si>
  <si>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</si>
  <si>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</si>
  <si>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</si>
  <si>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</si>
  <si>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</si>
  <si>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</si>
  <si>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</si>
  <si>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</si>
  <si>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</si>
  <si>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</si>
  <si>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</si>
  <si>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</si>
  <si>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</si>
  <si>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屋外広告物関係例規集　令和６(2024)年４月</t>
    <rPh sb="0" eb="2">
      <t>オクガイ</t>
    </rPh>
    <rPh sb="2" eb="4">
      <t>コウコク</t>
    </rPh>
    <rPh sb="4" eb="5">
      <t>ブツ</t>
    </rPh>
    <rPh sb="5" eb="7">
      <t>カンケイ</t>
    </rPh>
    <rPh sb="7" eb="9">
      <t>レイキ</t>
    </rPh>
    <rPh sb="9" eb="10">
      <t>シュウ</t>
    </rPh>
    <rPh sb="20" eb="21">
      <t>ネン</t>
    </rPh>
    <rPh sb="22" eb="23">
      <t>ガツ</t>
    </rPh>
    <phoneticPr fontId="2"/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</si>
  <si>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</si>
  <si>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</si>
  <si>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</si>
  <si>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</si>
  <si>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</si>
  <si>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</si>
  <si>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</si>
  <si>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</si>
  <si>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</si>
  <si>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令和６年地価調査のあらまし</t>
    <rPh sb="3" eb="4">
      <t>ネン</t>
    </rPh>
    <rPh sb="4" eb="6">
      <t>チカ</t>
    </rPh>
    <rPh sb="6" eb="8">
      <t>チョウサ</t>
    </rPh>
    <phoneticPr fontId="2"/>
  </si>
  <si>
    <t>令和６年地価調査　標準価格一覧</t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</si>
  <si>
    <t>令和６年地価調査　栃木県地価調査基準地位置図</t>
    <rPh sb="3" eb="4">
      <t>ネン</t>
    </rPh>
    <rPh sb="4" eb="6">
      <t>チカ</t>
    </rPh>
    <rPh sb="6" eb="8">
      <t>チョウサ</t>
    </rPh>
    <rPh sb="9" eb="12">
      <t>トチギケン</t>
    </rPh>
    <rPh sb="12" eb="14">
      <t>チカ</t>
    </rPh>
    <rPh sb="14" eb="16">
      <t>チョウサ</t>
    </rPh>
    <rPh sb="16" eb="18">
      <t>キジュン</t>
    </rPh>
    <rPh sb="18" eb="19">
      <t>チ</t>
    </rPh>
    <rPh sb="19" eb="21">
      <t>イチ</t>
    </rPh>
    <rPh sb="21" eb="22">
      <t>ズ</t>
    </rPh>
    <phoneticPr fontId="2"/>
  </si>
  <si>
    <t>R6.9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</si>
  <si>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</si>
  <si>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</si>
  <si>
    <t>平成28年11月20日執行栃木県知事選挙及び平成28年4月10日執行栃木県議会議員（矢板市選挙区）補欠選挙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ヤイタシ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</si>
  <si>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道路現況調書(令和６年４月１日現在)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</si>
  <si>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栃木県道路図（令和７年４月）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</si>
  <si>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R7.4</t>
    <phoneticPr fontId="2"/>
  </si>
  <si>
    <t>栃木県開発許可事務の手引き（令和７(2025)年４月）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</si>
  <si>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特定非営利活動促進法の手引き 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</si>
  <si>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特定非営利活動促進法の手引き 認定NPO法人編(令和7年3月版)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</si>
  <si>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R7.4</t>
  </si>
  <si>
    <t>令和７(2025)年度教育施策</t>
    <rPh sb="0" eb="2">
      <t>レイワ</t>
    </rPh>
    <rPh sb="9" eb="11">
      <t>ネンド</t>
    </rPh>
    <rPh sb="11" eb="13">
      <t>キョウイク</t>
    </rPh>
    <rPh sb="13" eb="15">
      <t>セサク</t>
    </rPh>
    <phoneticPr fontId="2"/>
  </si>
  <si>
    <t>栃木県立文書館研究紀要第29号</t>
    <rPh sb="0" eb="2">
      <t>トチギ</t>
    </rPh>
    <rPh sb="2" eb="4">
      <t>ケンリツ</t>
    </rPh>
    <rPh sb="4" eb="7">
      <t>モンジョカン</t>
    </rPh>
    <rPh sb="7" eb="9">
      <t>ケンキュウ</t>
    </rPh>
    <rPh sb="9" eb="11">
      <t>キヨウ</t>
    </rPh>
    <rPh sb="11" eb="12">
      <t>ダイ</t>
    </rPh>
    <rPh sb="14" eb="15">
      <t>ゴウ</t>
    </rPh>
    <phoneticPr fontId="2"/>
  </si>
  <si>
    <t>令和6年11月17日執行　栃木県知事選挙「選挙の記録」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トチギケン</t>
    </rPh>
    <rPh sb="16" eb="18">
      <t>チジ</t>
    </rPh>
    <rPh sb="18" eb="20">
      <t>センキョ</t>
    </rPh>
    <rPh sb="21" eb="23">
      <t>センキョ</t>
    </rPh>
    <rPh sb="24" eb="26">
      <t>キロク</t>
    </rPh>
    <phoneticPr fontId="2"/>
  </si>
  <si>
    <t>大田原土木事務所管内図令和７年３月(1:50,000)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6" eb="17">
      <t>ガツ</t>
    </rPh>
    <phoneticPr fontId="2"/>
  </si>
  <si>
    <t>令和７(2025)年度生活文化スポーツ行政の概要</t>
    <rPh sb="0" eb="10">
      <t>レイワ</t>
    </rPh>
    <rPh sb="10" eb="11">
      <t>ド</t>
    </rPh>
    <rPh sb="11" eb="13">
      <t>セイカツ</t>
    </rPh>
    <rPh sb="13" eb="15">
      <t>ブンカ</t>
    </rPh>
    <rPh sb="19" eb="21">
      <t>ギョウセイ</t>
    </rPh>
    <rPh sb="22" eb="24">
      <t>ガイヨウ</t>
    </rPh>
    <phoneticPr fontId="2"/>
  </si>
  <si>
    <t>日光土木事務所管内図　令和７年４月（1:50,000）</t>
    <rPh sb="0" eb="2">
      <t>ニッコウ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</si>
  <si>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R7.5</t>
  </si>
  <si>
    <t>令和７年　地価公示（栃木県版）</t>
    <rPh sb="0" eb="2">
      <t>レイワ</t>
    </rPh>
    <rPh sb="3" eb="4">
      <t>ネン</t>
    </rPh>
    <rPh sb="5" eb="7">
      <t>チカ</t>
    </rPh>
    <rPh sb="7" eb="9">
      <t>コウジ</t>
    </rPh>
    <rPh sb="10" eb="12">
      <t>トチギ</t>
    </rPh>
    <rPh sb="12" eb="14">
      <t>ケンバン</t>
    </rPh>
    <phoneticPr fontId="2"/>
  </si>
  <si>
    <t>消防防災年報(令和６(2024)年版)</t>
    <rPh sb="0" eb="2">
      <t>ショウボウ</t>
    </rPh>
    <rPh sb="2" eb="4">
      <t>ボウサイ</t>
    </rPh>
    <rPh sb="4" eb="6">
      <t>ネンポウ</t>
    </rPh>
    <rPh sb="16" eb="17">
      <t>ネン</t>
    </rPh>
    <rPh sb="17" eb="18">
      <t>バン</t>
    </rPh>
    <phoneticPr fontId="2"/>
  </si>
  <si>
    <t>人事課</t>
    <rPh sb="0" eb="3">
      <t>ジンジカ</t>
    </rPh>
    <phoneticPr fontId="2"/>
  </si>
  <si>
    <t>令和７(2025)年度栃木県職員名簿</t>
    <rPh sb="0" eb="10">
      <t>レイワ</t>
    </rPh>
    <rPh sb="10" eb="11">
      <t>ド</t>
    </rPh>
    <rPh sb="11" eb="14">
      <t>トチギケン</t>
    </rPh>
    <rPh sb="14" eb="16">
      <t>ショクイン</t>
    </rPh>
    <rPh sb="16" eb="18">
      <t>メイボ</t>
    </rPh>
    <phoneticPr fontId="2"/>
  </si>
  <si>
    <t>R7.5</t>
    <phoneticPr fontId="2"/>
  </si>
  <si>
    <t>令和７(2025)年度保健福祉行政の概要</t>
    <rPh sb="0" eb="17">
      <t>レイワドホケンフクシギョウセイ</t>
    </rPh>
    <rPh sb="18" eb="20">
      <t>ガイヨウ</t>
    </rPh>
    <phoneticPr fontId="2"/>
  </si>
  <si>
    <t>栃木土木事務所管内図令和７(2025)年４月(1:50,000)</t>
    <rPh sb="0" eb="2">
      <t>トチギ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20">
      <t>レイワ</t>
    </rPh>
    <rPh sb="21" eb="22">
      <t>ガツ</t>
    </rPh>
    <phoneticPr fontId="2"/>
  </si>
  <si>
    <t>広報課</t>
    <rPh sb="0" eb="3">
      <t>コウホウカ</t>
    </rPh>
    <phoneticPr fontId="2"/>
  </si>
  <si>
    <t>H28.3</t>
  </si>
  <si>
    <t>R3.3</t>
  </si>
  <si>
    <t>気候変動対策課</t>
    <rPh sb="0" eb="2">
      <t>キコウ</t>
    </rPh>
    <rPh sb="2" eb="4">
      <t>ヘンドウ</t>
    </rPh>
    <rPh sb="4" eb="6">
      <t>タイサク</t>
    </rPh>
    <rPh sb="6" eb="7">
      <t>カ</t>
    </rPh>
    <phoneticPr fontId="2"/>
  </si>
  <si>
    <t>とちぎの廃棄物令和５(2023)年度版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</si>
  <si>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R7.6</t>
  </si>
  <si>
    <t>R7.6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</si>
</sst>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¥-411]#,##0;[$¥-411]#,##0"/>
    <numFmt numFmtId="177" formatCode="#,##0.0;[Red]\-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0" fontId="10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11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11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13" xfId="0" applyFont="1" applyFill="1" applyBorder="1" applyAlignment="1">
      <alignment horizontal="left" vertical="center" shrinkToFit="1"/>
    </xf>
    <xf numFmtId="0" fontId="3" fillId="12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5" fontId="3" fillId="0" borderId="14" xfId="0" applyNumberFormat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5" fontId="3" fillId="0" borderId="22" xfId="0" applyNumberFormat="1" applyFont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5" fontId="3" fillId="0" borderId="29" xfId="0" applyNumberFormat="1" applyFont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33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5" fontId="3" fillId="4" borderId="33" xfId="0" applyNumberFormat="1" applyFont="1" applyFill="1" applyBorder="1" applyAlignment="1">
      <alignment horizontal="center" vertical="center" shrinkToFit="1"/>
    </xf>
    <xf numFmtId="38" fontId="3" fillId="4" borderId="25" xfId="1" applyFont="1" applyFill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left" vertical="center" shrinkToFit="1"/>
    </xf>
    <xf numFmtId="38" fontId="3" fillId="0" borderId="36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7" xfId="0" applyFont="1" applyBorder="1" applyAlignment="1">
      <alignment horizontal="right"/>
    </xf>
    <xf numFmtId="0" fontId="3" fillId="3" borderId="0" xfId="0" applyFont="1" applyFill="1"/>
    <xf numFmtId="0" fontId="13" fillId="0" borderId="0" xfId="0" applyFont="1"/>
    <xf numFmtId="0" fontId="13" fillId="0" borderId="0" xfId="0" applyFont="1" applyAlignment="1">
      <alignment shrinkToFit="1"/>
    </xf>
    <xf numFmtId="0" fontId="7" fillId="2" borderId="0" xfId="0" applyFont="1" applyFill="1" applyAlignment="1">
      <alignment vertical="top"/>
    </xf>
    <xf numFmtId="0" fontId="3" fillId="4" borderId="38" xfId="0" applyFont="1" applyFill="1" applyBorder="1" applyAlignment="1">
      <alignment horizontal="center" vertical="center" shrinkToFit="1"/>
    </xf>
    <xf numFmtId="0" fontId="3" fillId="14" borderId="39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left" vertical="center"/>
    </xf>
    <xf numFmtId="0" fontId="3" fillId="13" borderId="15" xfId="0" applyFont="1" applyFill="1" applyBorder="1" applyAlignment="1">
      <alignment horizontal="left" vertical="center"/>
    </xf>
    <xf numFmtId="0" fontId="3" fillId="13" borderId="41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shrinkToFit="1"/>
    </xf>
    <xf numFmtId="0" fontId="3" fillId="8" borderId="42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3" fillId="11" borderId="30" xfId="0" applyFont="1" applyFill="1" applyBorder="1" applyAlignment="1">
      <alignment horizontal="left" vertical="center" shrinkToFit="1"/>
    </xf>
    <xf numFmtId="0" fontId="3" fillId="11" borderId="39" xfId="0" applyFont="1" applyFill="1" applyBorder="1" applyAlignment="1">
      <alignment horizontal="left" vertical="center" shrinkToFit="1"/>
    </xf>
    <xf numFmtId="0" fontId="3" fillId="11" borderId="15" xfId="0" applyFont="1" applyFill="1" applyBorder="1" applyAlignment="1">
      <alignment horizontal="left" vertical="center" shrinkToFit="1"/>
    </xf>
    <xf numFmtId="0" fontId="3" fillId="12" borderId="43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3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Continuous" vertical="center"/>
    </xf>
    <xf numFmtId="0" fontId="7" fillId="2" borderId="51" xfId="0" applyFont="1" applyFill="1" applyBorder="1" applyAlignment="1">
      <alignment vertical="top"/>
    </xf>
    <xf numFmtId="0" fontId="7" fillId="2" borderId="34" xfId="0" applyFont="1" applyFill="1" applyBorder="1" applyAlignment="1">
      <alignment vertical="top"/>
    </xf>
    <xf numFmtId="0" fontId="7" fillId="2" borderId="53" xfId="0" applyFont="1" applyFill="1" applyBorder="1" applyAlignment="1">
      <alignment vertical="top"/>
    </xf>
    <xf numFmtId="0" fontId="0" fillId="2" borderId="34" xfId="0" applyFill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5" fontId="7" fillId="2" borderId="52" xfId="0" applyNumberFormat="1" applyFont="1" applyFill="1" applyBorder="1" applyAlignment="1">
      <alignment vertical="top"/>
    </xf>
    <xf numFmtId="0" fontId="14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3" fillId="3" borderId="56" xfId="0" applyFont="1" applyFill="1" applyBorder="1"/>
    <xf numFmtId="38" fontId="3" fillId="4" borderId="29" xfId="1" applyFont="1" applyFill="1" applyBorder="1" applyAlignment="1">
      <alignment horizontal="center" vertical="center" wrapText="1" shrinkToFit="1"/>
    </xf>
    <xf numFmtId="177" fontId="3" fillId="0" borderId="17" xfId="1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vertical="center" shrinkToFit="1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5" fontId="7" fillId="0" borderId="54" xfId="0" applyNumberFormat="1" applyFont="1" applyBorder="1" applyAlignment="1">
      <alignment vertical="top"/>
    </xf>
    <xf numFmtId="49" fontId="3" fillId="0" borderId="5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8" fillId="7" borderId="15" xfId="0" applyFont="1" applyFill="1" applyBorder="1" applyAlignment="1">
      <alignment horizontal="left" vertical="center" wrapText="1"/>
    </xf>
    <xf numFmtId="0" fontId="18" fillId="7" borderId="39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38" fontId="3" fillId="0" borderId="58" xfId="1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0" fillId="0" borderId="0" xfId="0" applyFont="1" applyAlignment="1"/>
    <xf numFmtId="0" fontId="21" fillId="2" borderId="6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176" fontId="7" fillId="2" borderId="0" xfId="0" applyNumberFormat="1" applyFont="1" applyFill="1" applyAlignment="1">
      <alignment horizontal="right" vertical="top"/>
    </xf>
    <xf numFmtId="177" fontId="0" fillId="0" borderId="0" xfId="0" applyNumberFormat="1"/>
    <xf numFmtId="0" fontId="13" fillId="0" borderId="12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3" fillId="8" borderId="30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5" xfId="0" applyFont="1" applyFill="1" applyBorder="1" applyAlignment="1">
      <alignment horizontal="left" vertical="center" shrinkToFit="1"/>
    </xf>
    <xf numFmtId="0" fontId="3" fillId="10" borderId="40" xfId="0" applyFont="1" applyFill="1" applyBorder="1" applyAlignment="1">
      <alignment horizontal="left" vertical="center" shrinkToFit="1"/>
    </xf>
    <xf numFmtId="0" fontId="3" fillId="6" borderId="30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8" fillId="7" borderId="23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shrinkToFit="1"/>
    </xf>
    <xf numFmtId="0" fontId="3" fillId="6" borderId="4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4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11" borderId="23" xfId="0" applyFont="1" applyFill="1" applyBorder="1" applyAlignment="1">
      <alignment horizontal="left" vertical="center" shrinkToFit="1"/>
    </xf>
    <xf numFmtId="0" fontId="3" fillId="11" borderId="12" xfId="0" applyFont="1" applyFill="1" applyBorder="1" applyAlignment="1">
      <alignment horizontal="left" vertical="center" shrinkToFit="1"/>
    </xf>
    <xf numFmtId="0" fontId="3" fillId="12" borderId="66" xfId="0" applyFont="1" applyFill="1" applyBorder="1" applyAlignment="1">
      <alignment horizontal="left" vertical="center" shrinkToFit="1"/>
    </xf>
    <xf numFmtId="0" fontId="3" fillId="12" borderId="28" xfId="0" applyFont="1" applyFill="1" applyBorder="1" applyAlignment="1">
      <alignment horizontal="left" vertical="center" shrinkToFit="1"/>
    </xf>
    <xf numFmtId="0" fontId="6" fillId="0" borderId="28" xfId="0" applyFont="1" applyBorder="1" applyAlignment="1">
      <alignment vertical="center" shrinkToFit="1"/>
    </xf>
    <xf numFmtId="0" fontId="3" fillId="3" borderId="29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4" fillId="0" borderId="67" xfId="0" applyFont="1" applyFill="1" applyBorder="1" applyAlignment="1">
      <alignment horizontal="center" vertical="center" shrinkToFit="1"/>
    </xf>
    <xf numFmtId="177" fontId="3" fillId="0" borderId="20" xfId="1" applyNumberFormat="1" applyFont="1" applyFill="1" applyBorder="1" applyAlignment="1">
      <alignment horizontal="right" vertical="center"/>
    </xf>
    <xf numFmtId="0" fontId="3" fillId="12" borderId="16" xfId="0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vertical="center" wrapText="1" shrinkToFit="1"/>
    </xf>
    <xf numFmtId="0" fontId="3" fillId="12" borderId="40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21" fillId="3" borderId="62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1" fillId="3" borderId="64" xfId="0" applyFont="1" applyFill="1" applyBorder="1" applyAlignment="1">
      <alignment horizontal="left" vertical="center" wrapText="1"/>
    </xf>
    <xf numFmtId="0" fontId="21" fillId="3" borderId="65" xfId="0" applyFont="1" applyFill="1" applyBorder="1" applyAlignment="1">
      <alignment horizontal="left" vertical="center" wrapText="1"/>
    </xf>
    <xf numFmtId="0" fontId="21" fillId="2" borderId="59" xfId="0" applyFont="1" applyFill="1" applyBorder="1" applyAlignment="1">
      <alignment horizontal="left" vertical="center" wrapText="1"/>
    </xf>
    <xf numFmtId="0" fontId="21" fillId="2" borderId="61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0" fontId="22" fillId="3" borderId="37" xfId="0" applyFont="1" applyFill="1" applyBorder="1" applyAlignment="1">
      <alignment horizontal="left" vertical="center"/>
    </xf>
    <xf numFmtId="0" fontId="22" fillId="3" borderId="6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115234</xdr:colOff>
      <xdr:row>4</xdr:row>
      <xdr:rowOff>0</xdr:rowOff>
    </xdr:from>
    <xdr:to>
      <xdr:col>4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AB211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E2"/>
    </sheetView>
  </sheetViews>
  <sheetFormatPr defaultRowHeight="22.5" customHeight="1"/>
  <cols>
    <col min="1" max="1" width="6.08984375" style="5" customWidth="1"/>
    <col min="2" max="2" width="14.08984375" style="92" customWidth="1"/>
    <col min="3" max="4" width="12.453125" style="91" customWidth="1"/>
    <col min="5" max="5" width="57.453125" style="46" customWidth="1"/>
    <col min="6" max="6" width="10" style="81" bestFit="1" customWidth="1"/>
    <col min="7" max="7" width="12.08984375" style="48" bestFit="1" customWidth="1"/>
    <col min="8" max="9" width="8" style="67" hidden="1" customWidth="1"/>
    <col min="10" max="10" width="11.08984375" hidden="1" customWidth="1"/>
    <col min="11" max="12" width="9" hidden="1" customWidth="1"/>
    <col min="13" max="24" width="8.7265625" hidden="1" customWidth="1"/>
    <col min="25" max="26" width="12.08984375" hidden="1" customWidth="1"/>
    <col min="27" max="28" width="8.7265625" hidden="1" customWidth="1"/>
  </cols>
  <sheetData>
    <row r="1" spans="1:28" ht="36.75" customHeight="1" thickBot="1">
      <c r="A1" s="162" t="s">
        <v>0</v>
      </c>
      <c r="B1" s="123"/>
      <c r="C1" s="123"/>
      <c r="D1" s="123"/>
      <c r="E1" s="123"/>
      <c r="F1" s="123"/>
      <c r="G1" s="123"/>
      <c r="H1" s="47"/>
      <c r="I1" s="47"/>
    </row>
    <row r="2" spans="1:28" ht="23.15" customHeight="1">
      <c r="A2" s="162"/>
      <c r="B2" s="221" t="s">
        <v>360</v>
      </c>
      <c r="C2" s="223" t="s">
        <v>358</v>
      </c>
      <c r="D2" s="224"/>
      <c r="E2" s="225"/>
      <c r="F2" s="123"/>
      <c r="G2" s="123"/>
      <c r="H2" s="47"/>
      <c r="I2" s="47"/>
      <c r="N2" s="128" t="s">
        <v>332</v>
      </c>
      <c r="O2" s="128" t="s">
        <v>333</v>
      </c>
      <c r="P2" s="128" t="s">
        <v>334</v>
      </c>
      <c r="Q2" s="128" t="s">
        <v>335</v>
      </c>
      <c r="R2" s="128" t="s">
        <v>336</v>
      </c>
      <c r="S2" s="128" t="s">
        <v>337</v>
      </c>
      <c r="T2" s="128" t="s">
        <v>338</v>
      </c>
      <c r="U2" s="128" t="s">
        <v>339</v>
      </c>
      <c r="V2" s="128" t="s">
        <v>340</v>
      </c>
      <c r="W2" s="128" t="s">
        <v>341</v>
      </c>
      <c r="X2" s="95"/>
      <c r="Y2" s="137" t="s">
        <v>342</v>
      </c>
      <c r="Z2" s="137" t="s">
        <v>343</v>
      </c>
      <c r="AA2" s="145" t="s">
        <v>344</v>
      </c>
      <c r="AB2" s="145" t="s">
        <v>345</v>
      </c>
    </row>
    <row r="3" spans="1:28" ht="52.5" customHeight="1">
      <c r="A3" s="162"/>
      <c r="B3" s="222"/>
      <c r="C3" s="215"/>
      <c r="D3" s="216"/>
      <c r="E3" s="217"/>
      <c r="F3" s="123"/>
      <c r="G3" s="123"/>
      <c r="H3" s="47"/>
      <c r="I3" s="47"/>
      <c r="N3" s="138">
        <v>0</v>
      </c>
      <c r="O3" s="138">
        <v>250</v>
      </c>
      <c r="P3" s="138">
        <v>0</v>
      </c>
      <c r="Q3" s="130">
        <v>2</v>
      </c>
      <c r="R3" s="131">
        <v>120</v>
      </c>
      <c r="S3" s="131">
        <v>120</v>
      </c>
      <c r="T3" s="131">
        <v>120</v>
      </c>
      <c r="U3" s="131">
        <v>120</v>
      </c>
      <c r="V3" s="131">
        <v>120</v>
      </c>
      <c r="W3" s="131">
        <v>120</v>
      </c>
      <c r="X3" s="95"/>
      <c r="Y3" s="144" t="b">
        <f t="shared" ref="Y3:Y11" si="0">AND($J$6&gt;N3,$J$6&lt;=O3)</f>
        <v>0</v>
      </c>
      <c r="Z3" s="144" t="b">
        <f t="shared" ref="Z3:Z11" si="1">AND($J$5&gt;P3,$J$5&lt;=Q3)</f>
        <v>0</v>
      </c>
      <c r="AA3" s="95" t="e">
        <f>_xlfn.XLOOKUP($C$7,R2:W2,R3:W3)</f>
        <v>#N/A</v>
      </c>
      <c r="AB3" s="95" t="b">
        <f t="shared" ref="AB3:AB11" si="2">IF((Y3=TRUE)*AND(Z3=TRUE),AA3)</f>
        <v>0</v>
      </c>
    </row>
    <row r="4" spans="1:28" ht="36.75" customHeight="1" thickBot="1">
      <c r="A4" s="162"/>
      <c r="B4" s="174" t="s">
        <v>357</v>
      </c>
      <c r="C4" s="218"/>
      <c r="D4" s="219"/>
      <c r="E4" s="220"/>
      <c r="F4" s="123"/>
      <c r="G4" s="123"/>
      <c r="H4" s="47"/>
      <c r="I4" s="47"/>
      <c r="N4" s="139">
        <f>O3</f>
        <v>250</v>
      </c>
      <c r="O4" s="138">
        <v>500</v>
      </c>
      <c r="P4" s="138">
        <v>0</v>
      </c>
      <c r="Q4" s="130">
        <v>2</v>
      </c>
      <c r="R4" s="131">
        <v>140</v>
      </c>
      <c r="S4" s="131">
        <v>140</v>
      </c>
      <c r="T4" s="131">
        <v>140</v>
      </c>
      <c r="U4" s="131">
        <v>140</v>
      </c>
      <c r="V4" s="131">
        <v>140</v>
      </c>
      <c r="W4" s="131">
        <v>140</v>
      </c>
      <c r="X4" s="95"/>
      <c r="Y4" s="144" t="b">
        <f t="shared" si="0"/>
        <v>0</v>
      </c>
      <c r="Z4" s="144" t="b">
        <f t="shared" si="1"/>
        <v>0</v>
      </c>
      <c r="AA4" s="95" t="e">
        <f>_xlfn.XLOOKUP($C$7,R2:W2,R4:W4)</f>
        <v>#N/A</v>
      </c>
      <c r="AB4" s="95" t="b">
        <f t="shared" si="2"/>
        <v>0</v>
      </c>
    </row>
    <row r="5" spans="1:28" ht="22.5" customHeight="1" thickTop="1" thickBot="1">
      <c r="B5" s="97"/>
      <c r="F5" s="124" t="s">
        <v>1</v>
      </c>
      <c r="G5" s="129">
        <f>J210</f>
        <v>0</v>
      </c>
      <c r="H5" s="127"/>
      <c r="I5" s="47" t="s">
        <v>2</v>
      </c>
      <c r="J5" s="177">
        <f>L210</f>
        <v>0</v>
      </c>
      <c r="K5" t="s">
        <v>3</v>
      </c>
      <c r="N5" s="140">
        <f>O4</f>
        <v>500</v>
      </c>
      <c r="O5" s="140">
        <v>1000</v>
      </c>
      <c r="P5" s="178">
        <v>0</v>
      </c>
      <c r="Q5" s="133">
        <v>2</v>
      </c>
      <c r="R5" s="134">
        <v>180</v>
      </c>
      <c r="S5" s="134">
        <v>180</v>
      </c>
      <c r="T5" s="134">
        <v>180</v>
      </c>
      <c r="U5" s="134">
        <v>180</v>
      </c>
      <c r="V5" s="134">
        <v>180</v>
      </c>
      <c r="W5" s="134">
        <v>180</v>
      </c>
      <c r="X5" s="95"/>
      <c r="Y5" s="144" t="b">
        <f t="shared" si="0"/>
        <v>0</v>
      </c>
      <c r="Z5" s="144" t="b">
        <f t="shared" si="1"/>
        <v>0</v>
      </c>
      <c r="AA5" s="95" t="e">
        <f>_xlfn.XLOOKUP($C$7,R2:W2,R5:W5)</f>
        <v>#N/A</v>
      </c>
      <c r="AB5" s="95" t="b">
        <f t="shared" si="2"/>
        <v>0</v>
      </c>
    </row>
    <row r="6" spans="1:28" ht="22.5" customHeight="1" thickTop="1" thickBot="1">
      <c r="A6" s="175" t="s">
        <v>4</v>
      </c>
      <c r="B6" s="97"/>
      <c r="C6" s="6" t="s">
        <v>5</v>
      </c>
      <c r="D6" s="6"/>
      <c r="E6" s="173" t="s">
        <v>359</v>
      </c>
      <c r="F6" s="125" t="s">
        <v>6</v>
      </c>
      <c r="G6" s="176" t="str">
        <f>IF(C7="","\0",AB12)</f>
        <v>\0</v>
      </c>
      <c r="H6" s="127"/>
      <c r="I6" s="47" t="s">
        <v>7</v>
      </c>
      <c r="J6">
        <f>K210</f>
        <v>0</v>
      </c>
      <c r="K6" t="s">
        <v>8</v>
      </c>
      <c r="N6" s="141">
        <v>0</v>
      </c>
      <c r="O6" s="141">
        <v>1000</v>
      </c>
      <c r="P6" s="179">
        <v>2</v>
      </c>
      <c r="Q6" s="136">
        <v>3</v>
      </c>
      <c r="R6" s="136">
        <v>360</v>
      </c>
      <c r="S6" s="136">
        <v>360</v>
      </c>
      <c r="T6" s="136">
        <v>360</v>
      </c>
      <c r="U6" s="136">
        <v>360</v>
      </c>
      <c r="V6" s="136">
        <v>360</v>
      </c>
      <c r="W6" s="136">
        <v>360</v>
      </c>
      <c r="X6" s="95"/>
      <c r="Y6" s="144" t="b">
        <f t="shared" si="0"/>
        <v>0</v>
      </c>
      <c r="Z6" s="144" t="b">
        <f t="shared" si="1"/>
        <v>0</v>
      </c>
      <c r="AA6" s="95" t="e">
        <f>_xlfn.XLOOKUP($C$7,R2:W2,R6:W6)</f>
        <v>#N/A</v>
      </c>
      <c r="AB6" s="95" t="b">
        <f t="shared" si="2"/>
        <v>0</v>
      </c>
    </row>
    <row r="7" spans="1:28" ht="22.5" customHeight="1" thickTop="1" thickBot="1">
      <c r="A7" s="122"/>
      <c r="B7" s="97"/>
      <c r="C7" s="151"/>
      <c r="D7" s="207"/>
      <c r="E7" s="97"/>
      <c r="F7" s="126" t="s">
        <v>9</v>
      </c>
      <c r="G7" s="160">
        <f>SUM(G5:G6)</f>
        <v>0</v>
      </c>
      <c r="H7" s="127"/>
      <c r="I7" s="47"/>
      <c r="N7" s="142">
        <f t="shared" ref="N7:N11" si="3">O6</f>
        <v>1000</v>
      </c>
      <c r="O7" s="143">
        <v>2000</v>
      </c>
      <c r="P7" s="143">
        <v>0</v>
      </c>
      <c r="Q7" s="135">
        <v>9</v>
      </c>
      <c r="R7" s="135">
        <v>570</v>
      </c>
      <c r="S7" s="135">
        <v>690</v>
      </c>
      <c r="T7" s="135">
        <v>780</v>
      </c>
      <c r="U7" s="135">
        <v>700</v>
      </c>
      <c r="V7" s="135">
        <v>730</v>
      </c>
      <c r="W7" s="135">
        <v>1440</v>
      </c>
      <c r="X7" s="95"/>
      <c r="Y7" s="144" t="b">
        <f t="shared" si="0"/>
        <v>0</v>
      </c>
      <c r="Z7" s="144" t="b">
        <f t="shared" si="1"/>
        <v>0</v>
      </c>
      <c r="AA7" s="95" t="e">
        <f>_xlfn.XLOOKUP($C$7,R2:W2,R7:W7)</f>
        <v>#N/A</v>
      </c>
      <c r="AB7" s="95" t="b">
        <f t="shared" si="2"/>
        <v>0</v>
      </c>
    </row>
    <row r="8" spans="1:28" ht="41.25" customHeight="1" thickBot="1">
      <c r="A8" s="122"/>
      <c r="B8" s="97"/>
      <c r="C8" s="97"/>
      <c r="D8" s="97"/>
      <c r="E8" s="97"/>
      <c r="F8" s="97"/>
      <c r="G8" s="97"/>
      <c r="H8" s="47"/>
      <c r="I8" s="47"/>
      <c r="N8" s="139">
        <f t="shared" si="3"/>
        <v>2000</v>
      </c>
      <c r="O8" s="138">
        <v>5000</v>
      </c>
      <c r="P8" s="138">
        <v>0</v>
      </c>
      <c r="Q8" s="131">
        <v>29</v>
      </c>
      <c r="R8" s="131">
        <v>670</v>
      </c>
      <c r="S8" s="131">
        <v>790</v>
      </c>
      <c r="T8" s="131">
        <v>940</v>
      </c>
      <c r="U8" s="131">
        <v>810</v>
      </c>
      <c r="V8" s="131">
        <v>850</v>
      </c>
      <c r="W8" s="131">
        <v>1800</v>
      </c>
      <c r="X8" s="95"/>
      <c r="Y8" s="144" t="b">
        <f t="shared" si="0"/>
        <v>0</v>
      </c>
      <c r="Z8" s="144" t="b">
        <f t="shared" si="1"/>
        <v>0</v>
      </c>
      <c r="AA8" s="95" t="e">
        <f>_xlfn.XLOOKUP($C$7,R2:W2,R8:W8)</f>
        <v>#N/A</v>
      </c>
      <c r="AB8" s="95" t="b">
        <f t="shared" si="2"/>
        <v>0</v>
      </c>
    </row>
    <row r="9" spans="1:28" ht="37.5" customHeight="1">
      <c r="A9" s="165" t="s">
        <v>10</v>
      </c>
      <c r="B9" s="98" t="s">
        <v>11</v>
      </c>
      <c r="C9" s="82" t="s">
        <v>12</v>
      </c>
      <c r="D9" s="82" t="s">
        <v>13</v>
      </c>
      <c r="E9" s="83" t="s">
        <v>14</v>
      </c>
      <c r="F9" s="84" t="s">
        <v>15</v>
      </c>
      <c r="G9" s="85" t="s">
        <v>16</v>
      </c>
      <c r="H9" s="86" t="s">
        <v>17</v>
      </c>
      <c r="I9" s="147" t="s">
        <v>18</v>
      </c>
      <c r="J9" t="s">
        <v>19</v>
      </c>
      <c r="K9" t="s">
        <v>20</v>
      </c>
      <c r="L9" t="s">
        <v>21</v>
      </c>
      <c r="N9" s="139">
        <f t="shared" si="3"/>
        <v>5000</v>
      </c>
      <c r="O9" s="139">
        <v>10000</v>
      </c>
      <c r="P9" s="138">
        <v>0</v>
      </c>
      <c r="Q9" s="131">
        <v>49</v>
      </c>
      <c r="R9" s="132">
        <v>770</v>
      </c>
      <c r="S9" s="132">
        <v>890</v>
      </c>
      <c r="T9" s="132">
        <v>1160</v>
      </c>
      <c r="U9" s="132">
        <v>940</v>
      </c>
      <c r="V9" s="132">
        <v>990</v>
      </c>
      <c r="W9" s="132">
        <v>2160</v>
      </c>
      <c r="X9" s="95"/>
      <c r="Y9" s="144" t="b">
        <f t="shared" si="0"/>
        <v>0</v>
      </c>
      <c r="Z9" s="144" t="b">
        <f t="shared" si="1"/>
        <v>0</v>
      </c>
      <c r="AA9" s="95" t="e">
        <f>_xlfn.XLOOKUP($C$7,R2:W2,R9:W9)</f>
        <v>#N/A</v>
      </c>
      <c r="AB9" s="95" t="b">
        <f t="shared" si="2"/>
        <v>0</v>
      </c>
    </row>
    <row r="10" spans="1:28" s="1" customFormat="1" ht="22.5" customHeight="1">
      <c r="A10" s="152"/>
      <c r="B10" s="100" t="s">
        <v>22</v>
      </c>
      <c r="C10" s="10" t="s">
        <v>23</v>
      </c>
      <c r="D10" s="187">
        <v>45001017</v>
      </c>
      <c r="E10" s="35" t="s">
        <v>24</v>
      </c>
      <c r="F10" s="69" t="s">
        <v>25</v>
      </c>
      <c r="G10" s="51">
        <v>170</v>
      </c>
      <c r="H10" s="52">
        <v>345</v>
      </c>
      <c r="I10" s="149">
        <v>0.5</v>
      </c>
      <c r="J10" s="89">
        <f t="shared" ref="J10:J72" si="4">G10*A10</f>
        <v>0</v>
      </c>
      <c r="K10" s="1">
        <f t="shared" ref="K10:K72" si="5">H10*A10</f>
        <v>0</v>
      </c>
      <c r="L10" s="1">
        <f>I10*A10</f>
        <v>0</v>
      </c>
      <c r="N10" s="139">
        <f t="shared" si="3"/>
        <v>10000</v>
      </c>
      <c r="O10" s="138">
        <v>20000</v>
      </c>
      <c r="P10" s="138">
        <v>0</v>
      </c>
      <c r="Q10" s="131">
        <v>89</v>
      </c>
      <c r="R10" s="131">
        <v>1020</v>
      </c>
      <c r="S10" s="131">
        <v>1190</v>
      </c>
      <c r="T10" s="131">
        <v>1760</v>
      </c>
      <c r="U10" s="131">
        <v>1310</v>
      </c>
      <c r="V10" s="131">
        <v>1430</v>
      </c>
      <c r="W10" s="131">
        <v>2860</v>
      </c>
      <c r="X10" s="95"/>
      <c r="Y10" s="144" t="b">
        <f t="shared" si="0"/>
        <v>0</v>
      </c>
      <c r="Z10" s="144" t="b">
        <f t="shared" si="1"/>
        <v>0</v>
      </c>
      <c r="AA10" s="95" t="e">
        <f>_xlfn.XLOOKUP($C$7,R2:W2,R10:W10)</f>
        <v>#N/A</v>
      </c>
      <c r="AB10" s="95" t="b">
        <f t="shared" si="2"/>
        <v>0</v>
      </c>
    </row>
    <row r="11" spans="1:28" s="1" customFormat="1" ht="22.5" customHeight="1" thickBot="1">
      <c r="A11" s="152"/>
      <c r="B11" s="99" t="s">
        <v>22</v>
      </c>
      <c r="C11" s="9" t="s">
        <v>23</v>
      </c>
      <c r="D11" s="187">
        <v>45001130</v>
      </c>
      <c r="E11" s="34" t="s">
        <v>26</v>
      </c>
      <c r="F11" s="68" t="s">
        <v>27</v>
      </c>
      <c r="G11" s="49">
        <v>470</v>
      </c>
      <c r="H11" s="50">
        <v>200</v>
      </c>
      <c r="I11" s="149">
        <v>0.5</v>
      </c>
      <c r="J11" s="89">
        <f t="shared" si="4"/>
        <v>0</v>
      </c>
      <c r="K11" s="1">
        <f t="shared" si="5"/>
        <v>0</v>
      </c>
      <c r="L11" s="1">
        <f>I11*A11</f>
        <v>0</v>
      </c>
      <c r="N11" s="139">
        <f t="shared" si="3"/>
        <v>20000</v>
      </c>
      <c r="O11" s="139">
        <v>25000</v>
      </c>
      <c r="P11" s="138">
        <v>0</v>
      </c>
      <c r="Q11" s="131">
        <v>109</v>
      </c>
      <c r="R11" s="132">
        <v>1210</v>
      </c>
      <c r="S11" s="132">
        <v>1400</v>
      </c>
      <c r="T11" s="132">
        <v>2120</v>
      </c>
      <c r="U11" s="132">
        <v>1570</v>
      </c>
      <c r="V11" s="132">
        <v>1730</v>
      </c>
      <c r="W11" s="132">
        <v>3180</v>
      </c>
      <c r="X11" s="96"/>
      <c r="Y11" s="144" t="b">
        <f t="shared" si="0"/>
        <v>0</v>
      </c>
      <c r="Z11" s="144" t="b">
        <f t="shared" si="1"/>
        <v>0</v>
      </c>
      <c r="AA11" s="95" t="e">
        <f>_xlfn.XLOOKUP($C$7,R2:W2,R11:W11)</f>
        <v>#N/A</v>
      </c>
      <c r="AB11" s="95" t="b">
        <f t="shared" si="2"/>
        <v>0</v>
      </c>
    </row>
    <row r="12" spans="1:28" s="1" customFormat="1" ht="22.5" customHeight="1" thickTop="1" thickBot="1">
      <c r="A12" s="153"/>
      <c r="B12" s="100" t="s">
        <v>22</v>
      </c>
      <c r="C12" s="10" t="s">
        <v>403</v>
      </c>
      <c r="D12" s="187">
        <v>45001086</v>
      </c>
      <c r="E12" s="34" t="s">
        <v>31</v>
      </c>
      <c r="F12" s="68" t="s">
        <v>404</v>
      </c>
      <c r="G12" s="49">
        <v>1520</v>
      </c>
      <c r="H12" s="50">
        <v>395</v>
      </c>
      <c r="I12" s="149">
        <v>1.3</v>
      </c>
      <c r="J12" s="89">
        <f t="shared" si="4"/>
        <v>0</v>
      </c>
      <c r="K12" s="1">
        <f t="shared" si="5"/>
        <v>0</v>
      </c>
      <c r="L12" s="1">
        <f>I12*A12</f>
        <v>0</v>
      </c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146">
        <f>MAX(AB3,AB4,AB5,AB6,AB7,AB8,AB9,AB10,AB11)</f>
        <v>0</v>
      </c>
    </row>
    <row r="13" spans="1:28" s="1" customFormat="1" ht="22.5" customHeight="1" thickTop="1">
      <c r="A13" s="152"/>
      <c r="B13" s="99" t="s">
        <v>22</v>
      </c>
      <c r="C13" s="9" t="s">
        <v>28</v>
      </c>
      <c r="D13" s="187">
        <v>45001079</v>
      </c>
      <c r="E13" s="34" t="s">
        <v>29</v>
      </c>
      <c r="F13" s="68" t="s">
        <v>405</v>
      </c>
      <c r="G13" s="49">
        <v>400</v>
      </c>
      <c r="H13" s="50">
        <v>105</v>
      </c>
      <c r="I13" s="149">
        <v>0.5</v>
      </c>
      <c r="J13" s="89">
        <f t="shared" si="4"/>
        <v>0</v>
      </c>
      <c r="K13" s="1">
        <f t="shared" si="5"/>
        <v>0</v>
      </c>
      <c r="L13" s="1">
        <f>ROUNDUP(A13/2,0)*I13</f>
        <v>0</v>
      </c>
    </row>
    <row r="14" spans="1:28" s="1" customFormat="1" ht="22.5" customHeight="1">
      <c r="A14" s="153"/>
      <c r="B14" s="100" t="s">
        <v>22</v>
      </c>
      <c r="C14" s="10" t="s">
        <v>28</v>
      </c>
      <c r="D14" s="187">
        <v>45001093</v>
      </c>
      <c r="E14" s="34" t="s">
        <v>396</v>
      </c>
      <c r="F14" s="68" t="s">
        <v>395</v>
      </c>
      <c r="G14" s="49">
        <v>180</v>
      </c>
      <c r="H14" s="50">
        <v>75</v>
      </c>
      <c r="I14" s="149">
        <v>0.2</v>
      </c>
      <c r="J14" s="89">
        <f t="shared" si="4"/>
        <v>0</v>
      </c>
      <c r="K14" s="1">
        <f t="shared" si="5"/>
        <v>0</v>
      </c>
      <c r="L14" s="1">
        <f t="shared" ref="L14:L44" si="6">I14*A14</f>
        <v>0</v>
      </c>
    </row>
    <row r="15" spans="1:28" s="1" customFormat="1" ht="22.5" customHeight="1">
      <c r="A15" s="153"/>
      <c r="B15" s="100" t="s">
        <v>22</v>
      </c>
      <c r="C15" s="10" t="s">
        <v>28</v>
      </c>
      <c r="D15" s="187">
        <v>45001154</v>
      </c>
      <c r="E15" s="34" t="s">
        <v>375</v>
      </c>
      <c r="F15" s="68" t="s">
        <v>378</v>
      </c>
      <c r="G15" s="49">
        <v>90</v>
      </c>
      <c r="H15" s="50">
        <v>40</v>
      </c>
      <c r="I15" s="149">
        <v>0.5</v>
      </c>
      <c r="J15" s="89">
        <f t="shared" si="4"/>
        <v>0</v>
      </c>
      <c r="K15" s="1">
        <f t="shared" si="5"/>
        <v>0</v>
      </c>
      <c r="L15" s="1">
        <f t="shared" si="6"/>
        <v>0</v>
      </c>
    </row>
    <row r="16" spans="1:28" s="1" customFormat="1" ht="22.5" customHeight="1">
      <c r="A16" s="153"/>
      <c r="B16" s="100" t="s">
        <v>22</v>
      </c>
      <c r="C16" s="10" t="s">
        <v>28</v>
      </c>
      <c r="D16" s="187">
        <v>45001161</v>
      </c>
      <c r="E16" s="34" t="s">
        <v>376</v>
      </c>
      <c r="F16" s="68" t="s">
        <v>378</v>
      </c>
      <c r="G16" s="49">
        <v>180</v>
      </c>
      <c r="H16" s="50">
        <v>245</v>
      </c>
      <c r="I16" s="149">
        <v>0.5</v>
      </c>
      <c r="J16" s="89">
        <f t="shared" si="4"/>
        <v>0</v>
      </c>
      <c r="K16" s="1">
        <f t="shared" si="5"/>
        <v>0</v>
      </c>
      <c r="L16" s="1">
        <f t="shared" si="6"/>
        <v>0</v>
      </c>
    </row>
    <row r="17" spans="1:12" s="1" customFormat="1" ht="22.5" customHeight="1" thickBot="1">
      <c r="A17" s="154"/>
      <c r="B17" s="101" t="s">
        <v>22</v>
      </c>
      <c r="C17" s="11" t="s">
        <v>28</v>
      </c>
      <c r="D17" s="188">
        <v>45001178</v>
      </c>
      <c r="E17" s="36" t="s">
        <v>377</v>
      </c>
      <c r="F17" s="161" t="s">
        <v>378</v>
      </c>
      <c r="G17" s="53">
        <v>5390</v>
      </c>
      <c r="H17" s="54">
        <v>75</v>
      </c>
      <c r="I17" s="149">
        <v>0.5</v>
      </c>
      <c r="J17" s="89">
        <f t="shared" si="4"/>
        <v>0</v>
      </c>
      <c r="K17" s="1">
        <f t="shared" si="5"/>
        <v>0</v>
      </c>
      <c r="L17" s="1">
        <f t="shared" si="6"/>
        <v>0</v>
      </c>
    </row>
    <row r="18" spans="1:12" s="1" customFormat="1" ht="22.5" customHeight="1">
      <c r="A18" s="153"/>
      <c r="B18" s="102" t="s">
        <v>33</v>
      </c>
      <c r="C18" s="214" t="s">
        <v>398</v>
      </c>
      <c r="D18" s="213">
        <v>45002038</v>
      </c>
      <c r="E18" s="35" t="s">
        <v>399</v>
      </c>
      <c r="F18" s="76" t="s">
        <v>400</v>
      </c>
      <c r="G18" s="51">
        <v>960</v>
      </c>
      <c r="H18" s="52">
        <v>400</v>
      </c>
      <c r="I18" s="149">
        <v>1</v>
      </c>
      <c r="J18" s="89">
        <f t="shared" si="4"/>
        <v>0</v>
      </c>
      <c r="K18" s="1">
        <f t="shared" si="5"/>
        <v>0</v>
      </c>
      <c r="L18" s="1">
        <f t="shared" si="6"/>
        <v>0</v>
      </c>
    </row>
    <row r="19" spans="1:12" s="1" customFormat="1" ht="22.5" customHeight="1">
      <c r="A19" s="153"/>
      <c r="B19" s="102" t="s">
        <v>33</v>
      </c>
      <c r="C19" s="214" t="s">
        <v>34</v>
      </c>
      <c r="D19" s="206">
        <v>45002007</v>
      </c>
      <c r="E19" s="35" t="s">
        <v>35</v>
      </c>
      <c r="F19" s="76" t="s">
        <v>30</v>
      </c>
      <c r="G19" s="51">
        <v>110</v>
      </c>
      <c r="H19" s="52">
        <v>90</v>
      </c>
      <c r="I19" s="149">
        <v>0.5</v>
      </c>
      <c r="J19" s="89">
        <f t="shared" si="4"/>
        <v>0</v>
      </c>
      <c r="K19" s="1">
        <f t="shared" si="5"/>
        <v>0</v>
      </c>
      <c r="L19" s="1">
        <f t="shared" si="6"/>
        <v>0</v>
      </c>
    </row>
    <row r="20" spans="1:12" s="1" customFormat="1" ht="22.5" customHeight="1" thickBot="1">
      <c r="A20" s="155"/>
      <c r="B20" s="103" t="s">
        <v>33</v>
      </c>
      <c r="C20" s="12" t="s">
        <v>36</v>
      </c>
      <c r="D20" s="190">
        <v>45002021</v>
      </c>
      <c r="E20" s="37" t="s">
        <v>37</v>
      </c>
      <c r="F20" s="72" t="s">
        <v>38</v>
      </c>
      <c r="G20" s="55">
        <v>960</v>
      </c>
      <c r="H20" s="56">
        <v>635</v>
      </c>
      <c r="I20" s="148">
        <v>1.1000000000000001</v>
      </c>
      <c r="J20" s="89">
        <f t="shared" si="4"/>
        <v>0</v>
      </c>
      <c r="K20" s="1">
        <f t="shared" si="5"/>
        <v>0</v>
      </c>
      <c r="L20" s="1">
        <f t="shared" si="6"/>
        <v>0</v>
      </c>
    </row>
    <row r="21" spans="1:12" s="4" customFormat="1" ht="22.5" customHeight="1">
      <c r="A21" s="156"/>
      <c r="B21" s="163" t="s">
        <v>39</v>
      </c>
      <c r="C21" s="7" t="s">
        <v>40</v>
      </c>
      <c r="D21" s="187">
        <v>45003004</v>
      </c>
      <c r="E21" s="34" t="s">
        <v>393</v>
      </c>
      <c r="F21" s="73" t="s">
        <v>384</v>
      </c>
      <c r="G21" s="57">
        <v>440</v>
      </c>
      <c r="H21" s="58">
        <v>180</v>
      </c>
      <c r="I21" s="150">
        <v>0.5</v>
      </c>
      <c r="J21" s="89">
        <f t="shared" si="4"/>
        <v>0</v>
      </c>
      <c r="K21" s="1">
        <f t="shared" si="5"/>
        <v>0</v>
      </c>
      <c r="L21" s="1">
        <f t="shared" si="6"/>
        <v>0</v>
      </c>
    </row>
    <row r="22" spans="1:12" s="4" customFormat="1" ht="22.5" customHeight="1">
      <c r="A22" s="156"/>
      <c r="B22" s="163" t="s">
        <v>39</v>
      </c>
      <c r="C22" s="7" t="s">
        <v>40</v>
      </c>
      <c r="D22" s="187">
        <v>45003325</v>
      </c>
      <c r="E22" s="34" t="s">
        <v>386</v>
      </c>
      <c r="F22" s="73" t="s">
        <v>388</v>
      </c>
      <c r="G22" s="57">
        <v>1000</v>
      </c>
      <c r="H22" s="58">
        <v>410</v>
      </c>
      <c r="I22" s="149">
        <v>0.9</v>
      </c>
      <c r="J22" s="89">
        <f t="shared" si="4"/>
        <v>0</v>
      </c>
      <c r="K22" s="1">
        <f t="shared" si="5"/>
        <v>0</v>
      </c>
      <c r="L22" s="1">
        <f t="shared" si="6"/>
        <v>0</v>
      </c>
    </row>
    <row r="23" spans="1:12" s="4" customFormat="1" ht="22.5" customHeight="1">
      <c r="A23" s="156"/>
      <c r="B23" s="164" t="s">
        <v>39</v>
      </c>
      <c r="C23" s="8" t="s">
        <v>40</v>
      </c>
      <c r="D23" s="187">
        <v>45003332</v>
      </c>
      <c r="E23" s="34" t="s">
        <v>387</v>
      </c>
      <c r="F23" s="73" t="s">
        <v>388</v>
      </c>
      <c r="G23" s="57">
        <v>850</v>
      </c>
      <c r="H23" s="58">
        <v>350</v>
      </c>
      <c r="I23" s="149">
        <v>0.8</v>
      </c>
      <c r="J23" s="89">
        <f t="shared" si="4"/>
        <v>0</v>
      </c>
      <c r="K23" s="1">
        <f t="shared" si="5"/>
        <v>0</v>
      </c>
      <c r="L23" s="1">
        <f t="shared" si="6"/>
        <v>0</v>
      </c>
    </row>
    <row r="24" spans="1:12" s="1" customFormat="1" ht="22.5" customHeight="1">
      <c r="A24" s="157"/>
      <c r="B24" s="163" t="s">
        <v>39</v>
      </c>
      <c r="C24" s="8" t="s">
        <v>40</v>
      </c>
      <c r="D24" s="187">
        <v>45003165</v>
      </c>
      <c r="E24" s="34" t="s">
        <v>44</v>
      </c>
      <c r="F24" s="68" t="s">
        <v>25</v>
      </c>
      <c r="G24" s="49">
        <v>320</v>
      </c>
      <c r="H24" s="50">
        <v>162</v>
      </c>
      <c r="I24" s="149">
        <v>0.5</v>
      </c>
      <c r="J24" s="89">
        <f t="shared" si="4"/>
        <v>0</v>
      </c>
      <c r="K24" s="1">
        <f t="shared" si="5"/>
        <v>0</v>
      </c>
      <c r="L24" s="1">
        <f t="shared" si="6"/>
        <v>0</v>
      </c>
    </row>
    <row r="25" spans="1:12" s="1" customFormat="1" ht="22.5" customHeight="1">
      <c r="A25" s="152"/>
      <c r="B25" s="164" t="s">
        <v>39</v>
      </c>
      <c r="C25" s="8" t="s">
        <v>40</v>
      </c>
      <c r="D25" s="187">
        <v>45003011</v>
      </c>
      <c r="E25" s="34" t="s">
        <v>45</v>
      </c>
      <c r="F25" s="68" t="s">
        <v>409</v>
      </c>
      <c r="G25" s="49">
        <v>880</v>
      </c>
      <c r="H25" s="50">
        <v>370</v>
      </c>
      <c r="I25" s="149">
        <v>0.9</v>
      </c>
      <c r="J25" s="89">
        <f t="shared" si="4"/>
        <v>0</v>
      </c>
      <c r="K25" s="1">
        <f t="shared" si="5"/>
        <v>0</v>
      </c>
      <c r="L25" s="1">
        <f t="shared" si="6"/>
        <v>0</v>
      </c>
    </row>
    <row r="26" spans="1:12" s="1" customFormat="1" ht="22.5" customHeight="1">
      <c r="A26" s="153"/>
      <c r="B26" s="163" t="s">
        <v>39</v>
      </c>
      <c r="C26" s="87" t="s">
        <v>46</v>
      </c>
      <c r="D26" s="187">
        <v>45011009</v>
      </c>
      <c r="E26" s="35" t="s">
        <v>47</v>
      </c>
      <c r="F26" s="69" t="s">
        <v>48</v>
      </c>
      <c r="G26" s="51">
        <v>250</v>
      </c>
      <c r="H26" s="52">
        <v>270</v>
      </c>
      <c r="I26" s="149">
        <v>0.5</v>
      </c>
      <c r="J26" s="89">
        <f t="shared" si="4"/>
        <v>0</v>
      </c>
      <c r="K26" s="1">
        <f t="shared" si="5"/>
        <v>0</v>
      </c>
      <c r="L26" s="1">
        <f t="shared" si="6"/>
        <v>0</v>
      </c>
    </row>
    <row r="27" spans="1:12" s="1" customFormat="1" ht="22.5" customHeight="1">
      <c r="A27" s="153"/>
      <c r="B27" s="163" t="s">
        <v>39</v>
      </c>
      <c r="C27" s="7" t="s">
        <v>49</v>
      </c>
      <c r="D27" s="187">
        <v>45003233</v>
      </c>
      <c r="E27" s="35" t="s">
        <v>50</v>
      </c>
      <c r="F27" s="69" t="s">
        <v>51</v>
      </c>
      <c r="G27" s="51">
        <v>670</v>
      </c>
      <c r="H27" s="52">
        <v>280</v>
      </c>
      <c r="I27" s="149">
        <v>0.5</v>
      </c>
      <c r="J27" s="89">
        <f t="shared" si="4"/>
        <v>0</v>
      </c>
      <c r="K27" s="1">
        <f t="shared" si="5"/>
        <v>0</v>
      </c>
      <c r="L27" s="1">
        <f t="shared" si="6"/>
        <v>0</v>
      </c>
    </row>
    <row r="28" spans="1:12" s="1" customFormat="1" ht="22.5" customHeight="1">
      <c r="A28" s="153"/>
      <c r="B28" s="163" t="s">
        <v>39</v>
      </c>
      <c r="C28" s="7" t="s">
        <v>49</v>
      </c>
      <c r="D28" s="187">
        <v>45003080</v>
      </c>
      <c r="E28" s="34" t="s">
        <v>52</v>
      </c>
      <c r="F28" s="68" t="s">
        <v>53</v>
      </c>
      <c r="G28" s="49">
        <v>4120</v>
      </c>
      <c r="H28" s="50">
        <v>1145</v>
      </c>
      <c r="I28" s="149">
        <v>2.2000000000000002</v>
      </c>
      <c r="J28" s="89">
        <f t="shared" si="4"/>
        <v>0</v>
      </c>
      <c r="K28" s="1">
        <f t="shared" si="5"/>
        <v>0</v>
      </c>
      <c r="L28" s="1">
        <f t="shared" si="6"/>
        <v>0</v>
      </c>
    </row>
    <row r="29" spans="1:12" s="1" customFormat="1" ht="22.5" customHeight="1">
      <c r="A29" s="153"/>
      <c r="B29" s="163" t="s">
        <v>39</v>
      </c>
      <c r="C29" s="7" t="s">
        <v>49</v>
      </c>
      <c r="D29" s="187">
        <v>45003271</v>
      </c>
      <c r="E29" s="34" t="s">
        <v>54</v>
      </c>
      <c r="F29" s="68" t="s">
        <v>55</v>
      </c>
      <c r="G29" s="49">
        <v>980</v>
      </c>
      <c r="H29" s="50">
        <v>375</v>
      </c>
      <c r="I29" s="149">
        <v>0.5</v>
      </c>
      <c r="J29" s="89">
        <f t="shared" si="4"/>
        <v>0</v>
      </c>
      <c r="K29" s="1">
        <f t="shared" si="5"/>
        <v>0</v>
      </c>
      <c r="L29" s="1">
        <f t="shared" si="6"/>
        <v>0</v>
      </c>
    </row>
    <row r="30" spans="1:12" s="1" customFormat="1" ht="22.5" customHeight="1">
      <c r="A30" s="153"/>
      <c r="B30" s="163" t="s">
        <v>39</v>
      </c>
      <c r="C30" s="7" t="s">
        <v>49</v>
      </c>
      <c r="D30" s="187">
        <v>45003264</v>
      </c>
      <c r="E30" s="34" t="s">
        <v>56</v>
      </c>
      <c r="F30" s="68" t="s">
        <v>57</v>
      </c>
      <c r="G30" s="49">
        <v>650</v>
      </c>
      <c r="H30" s="50">
        <v>265</v>
      </c>
      <c r="I30" s="149">
        <v>0.5</v>
      </c>
      <c r="J30" s="89">
        <f t="shared" si="4"/>
        <v>0</v>
      </c>
      <c r="K30" s="1">
        <f t="shared" si="5"/>
        <v>0</v>
      </c>
      <c r="L30" s="1">
        <f t="shared" si="6"/>
        <v>0</v>
      </c>
    </row>
    <row r="31" spans="1:12" s="1" customFormat="1" ht="22.5" customHeight="1">
      <c r="A31" s="153"/>
      <c r="B31" s="163" t="s">
        <v>39</v>
      </c>
      <c r="C31" s="7" t="s">
        <v>49</v>
      </c>
      <c r="D31" s="187">
        <v>45003240</v>
      </c>
      <c r="E31" s="34" t="s">
        <v>58</v>
      </c>
      <c r="F31" s="68" t="s">
        <v>59</v>
      </c>
      <c r="G31" s="49">
        <v>310</v>
      </c>
      <c r="H31" s="50">
        <v>130</v>
      </c>
      <c r="I31" s="149">
        <v>0.5</v>
      </c>
      <c r="J31" s="89">
        <f t="shared" si="4"/>
        <v>0</v>
      </c>
      <c r="K31" s="1">
        <f t="shared" si="5"/>
        <v>0</v>
      </c>
      <c r="L31" s="1">
        <f t="shared" si="6"/>
        <v>0</v>
      </c>
    </row>
    <row r="32" spans="1:12" s="1" customFormat="1" ht="22.5" customHeight="1">
      <c r="A32" s="153"/>
      <c r="B32" s="163" t="s">
        <v>39</v>
      </c>
      <c r="C32" s="7" t="s">
        <v>49</v>
      </c>
      <c r="D32" s="187">
        <v>45003257</v>
      </c>
      <c r="E32" s="34" t="s">
        <v>60</v>
      </c>
      <c r="F32" s="68" t="s">
        <v>27</v>
      </c>
      <c r="G32" s="49">
        <v>720</v>
      </c>
      <c r="H32" s="50">
        <v>245</v>
      </c>
      <c r="I32" s="149">
        <v>0.5</v>
      </c>
      <c r="J32" s="89">
        <f t="shared" si="4"/>
        <v>0</v>
      </c>
      <c r="K32" s="1">
        <f t="shared" si="5"/>
        <v>0</v>
      </c>
      <c r="L32" s="1">
        <f t="shared" si="6"/>
        <v>0</v>
      </c>
    </row>
    <row r="33" spans="1:12" s="1" customFormat="1" ht="22.5" customHeight="1">
      <c r="A33" s="153"/>
      <c r="B33" s="163" t="s">
        <v>39</v>
      </c>
      <c r="C33" s="7" t="s">
        <v>49</v>
      </c>
      <c r="D33" s="187">
        <v>45003288</v>
      </c>
      <c r="E33" s="34" t="s">
        <v>61</v>
      </c>
      <c r="F33" s="68" t="s">
        <v>62</v>
      </c>
      <c r="G33" s="49">
        <v>660</v>
      </c>
      <c r="H33" s="50">
        <v>290</v>
      </c>
      <c r="I33" s="149">
        <v>0.5</v>
      </c>
      <c r="J33" s="89">
        <f t="shared" si="4"/>
        <v>0</v>
      </c>
      <c r="K33" s="1">
        <f t="shared" si="5"/>
        <v>0</v>
      </c>
      <c r="L33" s="1">
        <f t="shared" si="6"/>
        <v>0</v>
      </c>
    </row>
    <row r="34" spans="1:12" s="1" customFormat="1" ht="22.5" customHeight="1">
      <c r="A34" s="153"/>
      <c r="B34" s="163" t="s">
        <v>39</v>
      </c>
      <c r="C34" s="7" t="s">
        <v>49</v>
      </c>
      <c r="D34" s="187">
        <v>45003134</v>
      </c>
      <c r="E34" s="34" t="s">
        <v>63</v>
      </c>
      <c r="F34" s="74" t="s">
        <v>64</v>
      </c>
      <c r="G34" s="49">
        <v>760</v>
      </c>
      <c r="H34" s="50">
        <v>740</v>
      </c>
      <c r="I34" s="149">
        <v>1.4</v>
      </c>
      <c r="J34" s="89">
        <f t="shared" si="4"/>
        <v>0</v>
      </c>
      <c r="K34" s="1">
        <f t="shared" si="5"/>
        <v>0</v>
      </c>
      <c r="L34" s="1">
        <f t="shared" si="6"/>
        <v>0</v>
      </c>
    </row>
    <row r="35" spans="1:12" s="1" customFormat="1" ht="22.5" customHeight="1">
      <c r="A35" s="153"/>
      <c r="B35" s="163" t="s">
        <v>39</v>
      </c>
      <c r="C35" s="7" t="s">
        <v>49</v>
      </c>
      <c r="D35" s="187">
        <v>45003141</v>
      </c>
      <c r="E35" s="34" t="s">
        <v>65</v>
      </c>
      <c r="F35" s="74" t="s">
        <v>66</v>
      </c>
      <c r="G35" s="49">
        <v>1520</v>
      </c>
      <c r="H35" s="50">
        <v>730</v>
      </c>
      <c r="I35" s="149">
        <v>1.4</v>
      </c>
      <c r="J35" s="89">
        <f t="shared" si="4"/>
        <v>0</v>
      </c>
      <c r="K35" s="1">
        <f t="shared" si="5"/>
        <v>0</v>
      </c>
      <c r="L35" s="1">
        <f t="shared" si="6"/>
        <v>0</v>
      </c>
    </row>
    <row r="36" spans="1:12" s="1" customFormat="1" ht="22.5" customHeight="1">
      <c r="A36" s="153"/>
      <c r="B36" s="163" t="s">
        <v>39</v>
      </c>
      <c r="C36" s="7" t="s">
        <v>49</v>
      </c>
      <c r="D36" s="187">
        <v>45003295</v>
      </c>
      <c r="E36" s="34" t="s">
        <v>67</v>
      </c>
      <c r="F36" s="74" t="s">
        <v>68</v>
      </c>
      <c r="G36" s="49">
        <v>1640</v>
      </c>
      <c r="H36" s="50">
        <v>750</v>
      </c>
      <c r="I36" s="149">
        <v>1.3</v>
      </c>
      <c r="J36" s="89">
        <f t="shared" si="4"/>
        <v>0</v>
      </c>
      <c r="K36" s="1">
        <f t="shared" si="5"/>
        <v>0</v>
      </c>
      <c r="L36" s="1">
        <f t="shared" si="6"/>
        <v>0</v>
      </c>
    </row>
    <row r="37" spans="1:12" s="1" customFormat="1" ht="22.5" customHeight="1" thickBot="1">
      <c r="A37" s="157"/>
      <c r="B37" s="191" t="s">
        <v>39</v>
      </c>
      <c r="C37" s="192" t="s">
        <v>69</v>
      </c>
      <c r="D37" s="188">
        <v>45003158</v>
      </c>
      <c r="E37" s="38" t="s">
        <v>70</v>
      </c>
      <c r="F37" s="70" t="s">
        <v>25</v>
      </c>
      <c r="G37" s="59">
        <v>390</v>
      </c>
      <c r="H37" s="88">
        <v>145</v>
      </c>
      <c r="I37" s="149">
        <v>0.5</v>
      </c>
      <c r="J37" s="89">
        <f t="shared" si="4"/>
        <v>0</v>
      </c>
      <c r="K37" s="1">
        <f t="shared" si="5"/>
        <v>0</v>
      </c>
      <c r="L37" s="1">
        <f t="shared" si="6"/>
        <v>0</v>
      </c>
    </row>
    <row r="38" spans="1:12" s="1" customFormat="1" ht="22.5" customHeight="1" thickTop="1">
      <c r="A38" s="158"/>
      <c r="B38" s="193" t="s">
        <v>71</v>
      </c>
      <c r="C38" s="194" t="s">
        <v>72</v>
      </c>
      <c r="D38" s="189">
        <v>45005046</v>
      </c>
      <c r="E38" s="39" t="s">
        <v>401</v>
      </c>
      <c r="F38" s="78" t="s">
        <v>400</v>
      </c>
      <c r="G38" s="61">
        <v>860</v>
      </c>
      <c r="H38" s="52">
        <v>350</v>
      </c>
      <c r="I38" s="149">
        <v>0.8</v>
      </c>
      <c r="J38" s="89">
        <f t="shared" si="4"/>
        <v>0</v>
      </c>
      <c r="K38" s="1">
        <f t="shared" si="5"/>
        <v>0</v>
      </c>
      <c r="L38" s="1">
        <f t="shared" si="6"/>
        <v>0</v>
      </c>
    </row>
    <row r="39" spans="1:12" s="1" customFormat="1" ht="22.5" customHeight="1">
      <c r="A39" s="153"/>
      <c r="B39" s="104" t="s">
        <v>71</v>
      </c>
      <c r="C39" s="18" t="s">
        <v>72</v>
      </c>
      <c r="D39" s="187">
        <v>45005008</v>
      </c>
      <c r="E39" s="34" t="s">
        <v>366</v>
      </c>
      <c r="F39" s="68" t="s">
        <v>364</v>
      </c>
      <c r="G39" s="49">
        <v>2770</v>
      </c>
      <c r="H39" s="50">
        <v>712</v>
      </c>
      <c r="I39" s="149">
        <v>1.1000000000000001</v>
      </c>
      <c r="J39" s="89">
        <f t="shared" si="4"/>
        <v>0</v>
      </c>
      <c r="K39" s="1">
        <f t="shared" si="5"/>
        <v>0</v>
      </c>
      <c r="L39" s="1">
        <f t="shared" si="6"/>
        <v>0</v>
      </c>
    </row>
    <row r="40" spans="1:12" s="1" customFormat="1" ht="22.5" customHeight="1">
      <c r="A40" s="153"/>
      <c r="B40" s="104" t="s">
        <v>71</v>
      </c>
      <c r="C40" s="18" t="s">
        <v>72</v>
      </c>
      <c r="D40" s="187">
        <v>45005015</v>
      </c>
      <c r="E40" s="34" t="s">
        <v>367</v>
      </c>
      <c r="F40" s="68" t="s">
        <v>355</v>
      </c>
      <c r="G40" s="49">
        <v>1320</v>
      </c>
      <c r="H40" s="50">
        <v>190</v>
      </c>
      <c r="I40" s="149">
        <v>0.4</v>
      </c>
      <c r="J40" s="89">
        <f t="shared" si="4"/>
        <v>0</v>
      </c>
      <c r="K40" s="1">
        <f t="shared" si="5"/>
        <v>0</v>
      </c>
      <c r="L40" s="1">
        <f t="shared" si="6"/>
        <v>0</v>
      </c>
    </row>
    <row r="41" spans="1:12" s="1" customFormat="1" ht="22.5" customHeight="1">
      <c r="A41" s="153"/>
      <c r="B41" s="104" t="s">
        <v>71</v>
      </c>
      <c r="C41" s="18" t="s">
        <v>72</v>
      </c>
      <c r="D41" s="187">
        <v>45005053</v>
      </c>
      <c r="E41" s="34" t="s">
        <v>78</v>
      </c>
      <c r="F41" s="68" t="s">
        <v>79</v>
      </c>
      <c r="G41" s="49">
        <v>600</v>
      </c>
      <c r="H41" s="50">
        <v>265</v>
      </c>
      <c r="I41" s="149">
        <v>0.5</v>
      </c>
      <c r="J41" s="89">
        <f t="shared" si="4"/>
        <v>0</v>
      </c>
      <c r="K41" s="1">
        <f t="shared" si="5"/>
        <v>0</v>
      </c>
      <c r="L41" s="1">
        <f t="shared" si="6"/>
        <v>0</v>
      </c>
    </row>
    <row r="42" spans="1:12" s="1" customFormat="1" ht="22.5" customHeight="1">
      <c r="A42" s="153"/>
      <c r="B42" s="104" t="s">
        <v>71</v>
      </c>
      <c r="C42" s="18" t="s">
        <v>72</v>
      </c>
      <c r="D42" s="187">
        <v>45005060</v>
      </c>
      <c r="E42" s="34" t="s">
        <v>80</v>
      </c>
      <c r="F42" s="68" t="s">
        <v>79</v>
      </c>
      <c r="G42" s="49">
        <v>100</v>
      </c>
      <c r="H42" s="50">
        <v>35</v>
      </c>
      <c r="I42" s="149">
        <v>0.5</v>
      </c>
      <c r="J42" s="89">
        <f t="shared" si="4"/>
        <v>0</v>
      </c>
      <c r="K42" s="1">
        <f t="shared" si="5"/>
        <v>0</v>
      </c>
      <c r="L42" s="1">
        <f t="shared" si="6"/>
        <v>0</v>
      </c>
    </row>
    <row r="43" spans="1:12" s="1" customFormat="1" ht="22.5" customHeight="1">
      <c r="A43" s="153"/>
      <c r="B43" s="104" t="s">
        <v>71</v>
      </c>
      <c r="C43" s="18" t="s">
        <v>73</v>
      </c>
      <c r="D43" s="187">
        <v>45005077</v>
      </c>
      <c r="E43" s="34" t="s">
        <v>81</v>
      </c>
      <c r="F43" s="68" t="s">
        <v>32</v>
      </c>
      <c r="G43" s="49">
        <v>970</v>
      </c>
      <c r="H43" s="50">
        <v>475</v>
      </c>
      <c r="I43" s="149">
        <v>0.5</v>
      </c>
      <c r="J43" s="89">
        <f t="shared" si="4"/>
        <v>0</v>
      </c>
      <c r="K43" s="1">
        <f t="shared" si="5"/>
        <v>0</v>
      </c>
      <c r="L43" s="1">
        <f t="shared" si="6"/>
        <v>0</v>
      </c>
    </row>
    <row r="44" spans="1:12" s="1" customFormat="1" ht="22.5" customHeight="1">
      <c r="A44" s="153"/>
      <c r="B44" s="104" t="s">
        <v>71</v>
      </c>
      <c r="C44" s="18" t="s">
        <v>73</v>
      </c>
      <c r="D44" s="187">
        <v>45005213</v>
      </c>
      <c r="E44" s="34" t="s">
        <v>352</v>
      </c>
      <c r="F44" s="68" t="s">
        <v>346</v>
      </c>
      <c r="G44" s="49">
        <v>2910</v>
      </c>
      <c r="H44" s="50">
        <v>732</v>
      </c>
      <c r="I44" s="149">
        <v>1.4</v>
      </c>
      <c r="J44" s="89">
        <f t="shared" si="4"/>
        <v>0</v>
      </c>
      <c r="K44" s="1">
        <f t="shared" si="5"/>
        <v>0</v>
      </c>
      <c r="L44" s="1">
        <f t="shared" si="6"/>
        <v>0</v>
      </c>
    </row>
    <row r="45" spans="1:12" s="1" customFormat="1" ht="22.5" customHeight="1">
      <c r="A45" s="153"/>
      <c r="B45" s="104" t="s">
        <v>71</v>
      </c>
      <c r="C45" s="18" t="s">
        <v>73</v>
      </c>
      <c r="D45" s="187">
        <v>45005022</v>
      </c>
      <c r="E45" s="34" t="s">
        <v>370</v>
      </c>
      <c r="F45" s="68" t="s">
        <v>371</v>
      </c>
      <c r="G45" s="49">
        <v>750</v>
      </c>
      <c r="H45" s="50">
        <v>300</v>
      </c>
      <c r="I45" s="149">
        <v>0.7</v>
      </c>
      <c r="J45" s="89">
        <f t="shared" si="4"/>
        <v>0</v>
      </c>
      <c r="K45" s="1">
        <f t="shared" si="5"/>
        <v>0</v>
      </c>
      <c r="L45" s="1">
        <f t="shared" ref="L45:L76" si="7">I45*A45</f>
        <v>0</v>
      </c>
    </row>
    <row r="46" spans="1:12" s="1" customFormat="1" ht="22.5" customHeight="1">
      <c r="A46" s="153"/>
      <c r="B46" s="104" t="s">
        <v>71</v>
      </c>
      <c r="C46" s="18" t="s">
        <v>82</v>
      </c>
      <c r="D46" s="187">
        <v>45005084</v>
      </c>
      <c r="E46" s="168" t="s">
        <v>363</v>
      </c>
      <c r="F46" s="68" t="s">
        <v>364</v>
      </c>
      <c r="G46" s="49">
        <v>1660</v>
      </c>
      <c r="H46" s="50">
        <v>360</v>
      </c>
      <c r="I46" s="149">
        <v>0.6</v>
      </c>
      <c r="J46" s="89">
        <f t="shared" si="4"/>
        <v>0</v>
      </c>
      <c r="K46" s="1">
        <f t="shared" si="5"/>
        <v>0</v>
      </c>
      <c r="L46" s="1">
        <f t="shared" si="7"/>
        <v>0</v>
      </c>
    </row>
    <row r="47" spans="1:12" s="1" customFormat="1" ht="22.5" customHeight="1">
      <c r="A47" s="153"/>
      <c r="B47" s="104" t="s">
        <v>71</v>
      </c>
      <c r="C47" s="18" t="s">
        <v>83</v>
      </c>
      <c r="D47" s="187">
        <v>45005114</v>
      </c>
      <c r="E47" s="34" t="s">
        <v>84</v>
      </c>
      <c r="F47" s="68" t="s">
        <v>74</v>
      </c>
      <c r="G47" s="49">
        <v>270</v>
      </c>
      <c r="H47" s="50">
        <v>195</v>
      </c>
      <c r="I47" s="149">
        <v>0.5</v>
      </c>
      <c r="J47" s="89">
        <f t="shared" si="4"/>
        <v>0</v>
      </c>
      <c r="K47" s="1">
        <f t="shared" si="5"/>
        <v>0</v>
      </c>
      <c r="L47" s="1">
        <f t="shared" si="7"/>
        <v>0</v>
      </c>
    </row>
    <row r="48" spans="1:12" s="1" customFormat="1" ht="22.5" customHeight="1">
      <c r="A48" s="153"/>
      <c r="B48" s="104" t="s">
        <v>71</v>
      </c>
      <c r="C48" s="18" t="s">
        <v>83</v>
      </c>
      <c r="D48" s="187">
        <v>45005138</v>
      </c>
      <c r="E48" s="34" t="s">
        <v>85</v>
      </c>
      <c r="F48" s="68" t="s">
        <v>86</v>
      </c>
      <c r="G48" s="49">
        <v>1150</v>
      </c>
      <c r="H48" s="50">
        <v>200</v>
      </c>
      <c r="I48" s="149">
        <v>0.5</v>
      </c>
      <c r="J48" s="89">
        <f t="shared" si="4"/>
        <v>0</v>
      </c>
      <c r="K48" s="1">
        <f t="shared" si="5"/>
        <v>0</v>
      </c>
      <c r="L48" s="1">
        <f t="shared" si="7"/>
        <v>0</v>
      </c>
    </row>
    <row r="49" spans="1:12" s="1" customFormat="1" ht="22.5" customHeight="1">
      <c r="A49" s="153"/>
      <c r="B49" s="104" t="s">
        <v>71</v>
      </c>
      <c r="C49" s="18" t="s">
        <v>87</v>
      </c>
      <c r="D49" s="187">
        <v>45005220</v>
      </c>
      <c r="E49" s="34" t="s">
        <v>353</v>
      </c>
      <c r="F49" s="68" t="s">
        <v>355</v>
      </c>
      <c r="G49" s="49">
        <v>800</v>
      </c>
      <c r="H49" s="50">
        <v>140</v>
      </c>
      <c r="I49" s="149">
        <v>0.3</v>
      </c>
      <c r="J49" s="89">
        <f t="shared" si="4"/>
        <v>0</v>
      </c>
      <c r="K49" s="1">
        <f t="shared" si="5"/>
        <v>0</v>
      </c>
      <c r="L49" s="1">
        <f t="shared" si="7"/>
        <v>0</v>
      </c>
    </row>
    <row r="50" spans="1:12" s="1" customFormat="1" ht="22.5" customHeight="1">
      <c r="A50" s="152"/>
      <c r="B50" s="171" t="s">
        <v>71</v>
      </c>
      <c r="C50" s="172" t="s">
        <v>87</v>
      </c>
      <c r="D50" s="187">
        <v>45005237</v>
      </c>
      <c r="E50" s="34" t="s">
        <v>354</v>
      </c>
      <c r="F50" s="68" t="s">
        <v>355</v>
      </c>
      <c r="G50" s="49">
        <v>150</v>
      </c>
      <c r="H50" s="50">
        <v>15</v>
      </c>
      <c r="I50" s="149">
        <v>0.1</v>
      </c>
      <c r="J50" s="89">
        <f t="shared" si="4"/>
        <v>0</v>
      </c>
      <c r="K50" s="1">
        <f t="shared" si="5"/>
        <v>0</v>
      </c>
      <c r="L50" s="1">
        <f t="shared" si="7"/>
        <v>0</v>
      </c>
    </row>
    <row r="51" spans="1:12" s="1" customFormat="1" ht="22.5" customHeight="1">
      <c r="A51" s="153"/>
      <c r="B51" s="104" t="s">
        <v>71</v>
      </c>
      <c r="C51" s="18" t="s">
        <v>87</v>
      </c>
      <c r="D51" s="187">
        <v>45005244</v>
      </c>
      <c r="E51" s="34" t="s">
        <v>356</v>
      </c>
      <c r="F51" s="68" t="s">
        <v>355</v>
      </c>
      <c r="G51" s="49">
        <v>360</v>
      </c>
      <c r="H51" s="50">
        <v>145</v>
      </c>
      <c r="I51" s="149">
        <v>0.4</v>
      </c>
      <c r="J51" s="89">
        <f t="shared" si="4"/>
        <v>0</v>
      </c>
      <c r="K51" s="1">
        <f t="shared" si="5"/>
        <v>0</v>
      </c>
      <c r="L51" s="1">
        <f t="shared" si="7"/>
        <v>0</v>
      </c>
    </row>
    <row r="52" spans="1:12" s="1" customFormat="1" ht="22.5" customHeight="1">
      <c r="A52" s="153"/>
      <c r="B52" s="104" t="s">
        <v>71</v>
      </c>
      <c r="C52" s="18" t="s">
        <v>87</v>
      </c>
      <c r="D52" s="187">
        <v>45005169</v>
      </c>
      <c r="E52" s="34" t="s">
        <v>88</v>
      </c>
      <c r="F52" s="68" t="s">
        <v>89</v>
      </c>
      <c r="G52" s="49">
        <v>220</v>
      </c>
      <c r="H52" s="50">
        <v>370</v>
      </c>
      <c r="I52" s="149">
        <v>0.5</v>
      </c>
      <c r="J52" s="89">
        <f t="shared" si="4"/>
        <v>0</v>
      </c>
      <c r="K52" s="1">
        <f t="shared" si="5"/>
        <v>0</v>
      </c>
      <c r="L52" s="1">
        <f t="shared" si="7"/>
        <v>0</v>
      </c>
    </row>
    <row r="53" spans="1:12" s="1" customFormat="1" ht="22.5" customHeight="1" thickBot="1">
      <c r="A53" s="159"/>
      <c r="B53" s="184" t="s">
        <v>71</v>
      </c>
      <c r="C53" s="185" t="s">
        <v>90</v>
      </c>
      <c r="D53" s="187">
        <v>45005176</v>
      </c>
      <c r="E53" s="40" t="s">
        <v>91</v>
      </c>
      <c r="F53" s="186" t="s">
        <v>92</v>
      </c>
      <c r="G53" s="63">
        <v>390</v>
      </c>
      <c r="H53" s="170">
        <v>265</v>
      </c>
      <c r="I53" s="149">
        <v>0.5</v>
      </c>
      <c r="J53" s="89">
        <f t="shared" si="4"/>
        <v>0</v>
      </c>
      <c r="K53" s="1">
        <f t="shared" si="5"/>
        <v>0</v>
      </c>
      <c r="L53" s="1">
        <f t="shared" si="7"/>
        <v>0</v>
      </c>
    </row>
    <row r="54" spans="1:12" s="1" customFormat="1" ht="22.5" customHeight="1" thickTop="1" thickBot="1">
      <c r="A54" s="154"/>
      <c r="B54" s="195" t="s">
        <v>71</v>
      </c>
      <c r="C54" s="196" t="s">
        <v>75</v>
      </c>
      <c r="D54" s="190">
        <v>45005022</v>
      </c>
      <c r="E54" s="36" t="s">
        <v>76</v>
      </c>
      <c r="F54" s="75" t="s">
        <v>62</v>
      </c>
      <c r="G54" s="53">
        <v>1810</v>
      </c>
      <c r="H54" s="50">
        <v>265</v>
      </c>
      <c r="I54" s="149">
        <v>0.5</v>
      </c>
      <c r="J54" s="89">
        <f t="shared" si="4"/>
        <v>0</v>
      </c>
      <c r="K54" s="1">
        <f t="shared" si="5"/>
        <v>0</v>
      </c>
      <c r="L54" s="1">
        <f t="shared" si="7"/>
        <v>0</v>
      </c>
    </row>
    <row r="55" spans="1:12" s="1" customFormat="1" ht="22.5" customHeight="1">
      <c r="A55" s="153"/>
      <c r="B55" s="105" t="s">
        <v>93</v>
      </c>
      <c r="C55" s="13" t="s">
        <v>94</v>
      </c>
      <c r="D55" s="187">
        <v>45004018</v>
      </c>
      <c r="E55" s="35" t="s">
        <v>95</v>
      </c>
      <c r="F55" s="76" t="s">
        <v>25</v>
      </c>
      <c r="G55" s="51">
        <v>500</v>
      </c>
      <c r="H55" s="50">
        <v>232</v>
      </c>
      <c r="I55" s="149">
        <v>0.5</v>
      </c>
      <c r="J55" s="89">
        <f t="shared" si="4"/>
        <v>0</v>
      </c>
      <c r="K55" s="1">
        <f t="shared" si="5"/>
        <v>0</v>
      </c>
      <c r="L55" s="1">
        <f t="shared" si="7"/>
        <v>0</v>
      </c>
    </row>
    <row r="56" spans="1:12" s="1" customFormat="1" ht="22.5" customHeight="1">
      <c r="A56" s="153"/>
      <c r="B56" s="105" t="s">
        <v>93</v>
      </c>
      <c r="C56" s="13" t="s">
        <v>94</v>
      </c>
      <c r="D56" s="187">
        <v>45004025</v>
      </c>
      <c r="E56" s="34" t="s">
        <v>96</v>
      </c>
      <c r="F56" s="68" t="s">
        <v>97</v>
      </c>
      <c r="G56" s="49">
        <v>610</v>
      </c>
      <c r="H56" s="50">
        <v>225</v>
      </c>
      <c r="I56" s="149">
        <v>0.5</v>
      </c>
      <c r="J56" s="89">
        <f t="shared" si="4"/>
        <v>0</v>
      </c>
      <c r="K56" s="1">
        <f t="shared" si="5"/>
        <v>0</v>
      </c>
      <c r="L56" s="1">
        <f t="shared" si="7"/>
        <v>0</v>
      </c>
    </row>
    <row r="57" spans="1:12" s="1" customFormat="1" ht="22.5" customHeight="1">
      <c r="A57" s="153"/>
      <c r="B57" s="105" t="s">
        <v>93</v>
      </c>
      <c r="C57" s="13" t="s">
        <v>406</v>
      </c>
      <c r="D57" s="187">
        <v>45004032</v>
      </c>
      <c r="E57" s="34" t="s">
        <v>98</v>
      </c>
      <c r="F57" s="68" t="s">
        <v>86</v>
      </c>
      <c r="G57" s="49">
        <v>590</v>
      </c>
      <c r="H57" s="50">
        <v>220</v>
      </c>
      <c r="I57" s="149">
        <v>0.5</v>
      </c>
      <c r="J57" s="89">
        <f t="shared" si="4"/>
        <v>0</v>
      </c>
      <c r="K57" s="1">
        <f t="shared" si="5"/>
        <v>0</v>
      </c>
      <c r="L57" s="1">
        <f t="shared" si="7"/>
        <v>0</v>
      </c>
    </row>
    <row r="58" spans="1:12" s="1" customFormat="1" ht="22.5" customHeight="1">
      <c r="A58" s="153"/>
      <c r="B58" s="105" t="s">
        <v>93</v>
      </c>
      <c r="C58" s="13" t="s">
        <v>99</v>
      </c>
      <c r="D58" s="187">
        <v>45004049</v>
      </c>
      <c r="E58" s="169" t="s">
        <v>100</v>
      </c>
      <c r="F58" s="68" t="s">
        <v>101</v>
      </c>
      <c r="G58" s="49">
        <v>200</v>
      </c>
      <c r="H58" s="50">
        <v>65</v>
      </c>
      <c r="I58" s="149">
        <v>0.5</v>
      </c>
      <c r="J58" s="89">
        <f t="shared" si="4"/>
        <v>0</v>
      </c>
      <c r="K58" s="1">
        <f t="shared" si="5"/>
        <v>0</v>
      </c>
      <c r="L58" s="1">
        <f t="shared" si="7"/>
        <v>0</v>
      </c>
    </row>
    <row r="59" spans="1:12" s="1" customFormat="1" ht="39">
      <c r="A59" s="153"/>
      <c r="B59" s="105" t="s">
        <v>93</v>
      </c>
      <c r="C59" s="13" t="s">
        <v>99</v>
      </c>
      <c r="D59" s="187">
        <v>45004056</v>
      </c>
      <c r="E59" s="166" t="s">
        <v>102</v>
      </c>
      <c r="F59" s="68" t="s">
        <v>103</v>
      </c>
      <c r="G59" s="49">
        <v>160</v>
      </c>
      <c r="H59" s="50">
        <v>65</v>
      </c>
      <c r="I59" s="149">
        <v>0.5</v>
      </c>
      <c r="J59" s="89">
        <f t="shared" si="4"/>
        <v>0</v>
      </c>
      <c r="K59" s="1">
        <f t="shared" si="5"/>
        <v>0</v>
      </c>
      <c r="L59" s="1">
        <f t="shared" si="7"/>
        <v>0</v>
      </c>
    </row>
    <row r="60" spans="1:12" s="1" customFormat="1" ht="39">
      <c r="A60" s="153"/>
      <c r="B60" s="105" t="s">
        <v>93</v>
      </c>
      <c r="C60" s="13" t="s">
        <v>99</v>
      </c>
      <c r="D60" s="187">
        <v>45004063</v>
      </c>
      <c r="E60" s="166" t="s">
        <v>104</v>
      </c>
      <c r="F60" s="68" t="s">
        <v>105</v>
      </c>
      <c r="G60" s="49">
        <v>130</v>
      </c>
      <c r="H60" s="50">
        <v>65</v>
      </c>
      <c r="I60" s="149">
        <v>0.5</v>
      </c>
      <c r="J60" s="89">
        <f t="shared" si="4"/>
        <v>0</v>
      </c>
      <c r="K60" s="1">
        <f t="shared" si="5"/>
        <v>0</v>
      </c>
      <c r="L60" s="1">
        <f t="shared" si="7"/>
        <v>0</v>
      </c>
    </row>
    <row r="61" spans="1:12" s="1" customFormat="1" ht="39">
      <c r="A61" s="153"/>
      <c r="B61" s="105" t="s">
        <v>93</v>
      </c>
      <c r="C61" s="13" t="s">
        <v>99</v>
      </c>
      <c r="D61" s="187">
        <v>45004070</v>
      </c>
      <c r="E61" s="166" t="s">
        <v>106</v>
      </c>
      <c r="F61" s="68" t="s">
        <v>107</v>
      </c>
      <c r="G61" s="49">
        <v>160</v>
      </c>
      <c r="H61" s="50">
        <v>65</v>
      </c>
      <c r="I61" s="149">
        <v>0.5</v>
      </c>
      <c r="J61" s="89">
        <f t="shared" si="4"/>
        <v>0</v>
      </c>
      <c r="K61" s="1">
        <f t="shared" si="5"/>
        <v>0</v>
      </c>
      <c r="L61" s="1">
        <f t="shared" si="7"/>
        <v>0</v>
      </c>
    </row>
    <row r="62" spans="1:12" s="1" customFormat="1" ht="39">
      <c r="A62" s="153"/>
      <c r="B62" s="105" t="s">
        <v>93</v>
      </c>
      <c r="C62" s="13" t="s">
        <v>99</v>
      </c>
      <c r="D62" s="187">
        <v>45004087</v>
      </c>
      <c r="E62" s="166" t="s">
        <v>108</v>
      </c>
      <c r="F62" s="68" t="s">
        <v>109</v>
      </c>
      <c r="G62" s="49">
        <v>120</v>
      </c>
      <c r="H62" s="50">
        <v>65</v>
      </c>
      <c r="I62" s="149">
        <v>0.5</v>
      </c>
      <c r="J62" s="89">
        <f t="shared" si="4"/>
        <v>0</v>
      </c>
      <c r="K62" s="1">
        <f t="shared" si="5"/>
        <v>0</v>
      </c>
      <c r="L62" s="1">
        <f t="shared" si="7"/>
        <v>0</v>
      </c>
    </row>
    <row r="63" spans="1:12" s="1" customFormat="1" ht="39">
      <c r="A63" s="153"/>
      <c r="B63" s="105" t="s">
        <v>93</v>
      </c>
      <c r="C63" s="13" t="s">
        <v>99</v>
      </c>
      <c r="D63" s="187">
        <v>45004100</v>
      </c>
      <c r="E63" s="166" t="s">
        <v>110</v>
      </c>
      <c r="F63" s="68" t="s">
        <v>111</v>
      </c>
      <c r="G63" s="49">
        <v>130</v>
      </c>
      <c r="H63" s="50">
        <v>65</v>
      </c>
      <c r="I63" s="149">
        <v>0.5</v>
      </c>
      <c r="J63" s="89">
        <f t="shared" si="4"/>
        <v>0</v>
      </c>
      <c r="K63" s="1">
        <f t="shared" si="5"/>
        <v>0</v>
      </c>
      <c r="L63" s="1">
        <f t="shared" si="7"/>
        <v>0</v>
      </c>
    </row>
    <row r="64" spans="1:12" s="1" customFormat="1" ht="39">
      <c r="A64" s="153"/>
      <c r="B64" s="105" t="s">
        <v>93</v>
      </c>
      <c r="C64" s="13" t="s">
        <v>99</v>
      </c>
      <c r="D64" s="187">
        <v>45004117</v>
      </c>
      <c r="E64" s="166" t="s">
        <v>112</v>
      </c>
      <c r="F64" s="68" t="s">
        <v>113</v>
      </c>
      <c r="G64" s="49">
        <v>130</v>
      </c>
      <c r="H64" s="50">
        <v>65</v>
      </c>
      <c r="I64" s="149">
        <v>0.5</v>
      </c>
      <c r="J64" s="89">
        <f t="shared" si="4"/>
        <v>0</v>
      </c>
      <c r="K64" s="1">
        <f t="shared" si="5"/>
        <v>0</v>
      </c>
      <c r="L64" s="1">
        <f t="shared" si="7"/>
        <v>0</v>
      </c>
    </row>
    <row r="65" spans="1:12" s="1" customFormat="1" ht="39">
      <c r="A65" s="153"/>
      <c r="B65" s="105" t="s">
        <v>93</v>
      </c>
      <c r="C65" s="13" t="s">
        <v>99</v>
      </c>
      <c r="D65" s="187">
        <v>45004124</v>
      </c>
      <c r="E65" s="166" t="s">
        <v>114</v>
      </c>
      <c r="F65" s="68" t="s">
        <v>115</v>
      </c>
      <c r="G65" s="49">
        <v>130</v>
      </c>
      <c r="H65" s="50">
        <v>65</v>
      </c>
      <c r="I65" s="149">
        <v>0.5</v>
      </c>
      <c r="J65" s="89">
        <f t="shared" si="4"/>
        <v>0</v>
      </c>
      <c r="K65" s="1">
        <f t="shared" si="5"/>
        <v>0</v>
      </c>
      <c r="L65" s="1">
        <f t="shared" si="7"/>
        <v>0</v>
      </c>
    </row>
    <row r="66" spans="1:12" s="1" customFormat="1" ht="39">
      <c r="A66" s="153"/>
      <c r="B66" s="105" t="s">
        <v>93</v>
      </c>
      <c r="C66" s="13" t="s">
        <v>99</v>
      </c>
      <c r="D66" s="187">
        <v>45004131</v>
      </c>
      <c r="E66" s="166" t="s">
        <v>116</v>
      </c>
      <c r="F66" s="68" t="s">
        <v>117</v>
      </c>
      <c r="G66" s="49">
        <v>140</v>
      </c>
      <c r="H66" s="50">
        <v>65</v>
      </c>
      <c r="I66" s="149">
        <v>0.5</v>
      </c>
      <c r="J66" s="89">
        <f t="shared" si="4"/>
        <v>0</v>
      </c>
      <c r="K66" s="1">
        <f t="shared" si="5"/>
        <v>0</v>
      </c>
      <c r="L66" s="1">
        <f t="shared" si="7"/>
        <v>0</v>
      </c>
    </row>
    <row r="67" spans="1:12" s="1" customFormat="1" ht="39">
      <c r="A67" s="153"/>
      <c r="B67" s="105" t="s">
        <v>93</v>
      </c>
      <c r="C67" s="13" t="s">
        <v>99</v>
      </c>
      <c r="D67" s="187">
        <v>45004148</v>
      </c>
      <c r="E67" s="167" t="s">
        <v>118</v>
      </c>
      <c r="F67" s="68" t="s">
        <v>119</v>
      </c>
      <c r="G67" s="49">
        <v>140</v>
      </c>
      <c r="H67" s="50">
        <v>50</v>
      </c>
      <c r="I67" s="149">
        <v>0.5</v>
      </c>
      <c r="J67" s="89">
        <f t="shared" si="4"/>
        <v>0</v>
      </c>
      <c r="K67" s="1">
        <f t="shared" si="5"/>
        <v>0</v>
      </c>
      <c r="L67" s="1">
        <f t="shared" si="7"/>
        <v>0</v>
      </c>
    </row>
    <row r="68" spans="1:12" s="1" customFormat="1" ht="39">
      <c r="A68" s="153"/>
      <c r="B68" s="105" t="s">
        <v>93</v>
      </c>
      <c r="C68" s="13" t="s">
        <v>99</v>
      </c>
      <c r="D68" s="187">
        <v>45004155</v>
      </c>
      <c r="E68" s="167" t="s">
        <v>120</v>
      </c>
      <c r="F68" s="68" t="s">
        <v>121</v>
      </c>
      <c r="G68" s="49">
        <v>140</v>
      </c>
      <c r="H68" s="50">
        <v>51</v>
      </c>
      <c r="I68" s="149">
        <v>0.5</v>
      </c>
      <c r="J68" s="89">
        <f t="shared" si="4"/>
        <v>0</v>
      </c>
      <c r="K68" s="1">
        <f t="shared" si="5"/>
        <v>0</v>
      </c>
      <c r="L68" s="1">
        <f t="shared" si="7"/>
        <v>0</v>
      </c>
    </row>
    <row r="69" spans="1:12" s="1" customFormat="1" ht="39">
      <c r="A69" s="153"/>
      <c r="B69" s="105" t="s">
        <v>93</v>
      </c>
      <c r="C69" s="13" t="s">
        <v>99</v>
      </c>
      <c r="D69" s="187">
        <v>45004162</v>
      </c>
      <c r="E69" s="167" t="s">
        <v>122</v>
      </c>
      <c r="F69" s="68" t="s">
        <v>123</v>
      </c>
      <c r="G69" s="49">
        <v>140</v>
      </c>
      <c r="H69" s="50">
        <v>51</v>
      </c>
      <c r="I69" s="149">
        <v>0.5</v>
      </c>
      <c r="J69" s="89">
        <f t="shared" si="4"/>
        <v>0</v>
      </c>
      <c r="K69" s="1">
        <f t="shared" si="5"/>
        <v>0</v>
      </c>
      <c r="L69" s="1">
        <f t="shared" si="7"/>
        <v>0</v>
      </c>
    </row>
    <row r="70" spans="1:12" s="1" customFormat="1" ht="39">
      <c r="A70" s="153"/>
      <c r="B70" s="105" t="s">
        <v>93</v>
      </c>
      <c r="C70" s="13" t="s">
        <v>99</v>
      </c>
      <c r="D70" s="187">
        <v>45004179</v>
      </c>
      <c r="E70" s="167" t="s">
        <v>124</v>
      </c>
      <c r="F70" s="68" t="s">
        <v>125</v>
      </c>
      <c r="G70" s="49">
        <v>140</v>
      </c>
      <c r="H70" s="50">
        <v>51</v>
      </c>
      <c r="I70" s="149">
        <v>0.5</v>
      </c>
      <c r="J70" s="89">
        <f t="shared" si="4"/>
        <v>0</v>
      </c>
      <c r="K70" s="1">
        <f t="shared" si="5"/>
        <v>0</v>
      </c>
      <c r="L70" s="1">
        <f t="shared" si="7"/>
        <v>0</v>
      </c>
    </row>
    <row r="71" spans="1:12" s="1" customFormat="1" ht="22.5" customHeight="1">
      <c r="A71" s="153"/>
      <c r="B71" s="105" t="s">
        <v>93</v>
      </c>
      <c r="C71" s="13" t="s">
        <v>99</v>
      </c>
      <c r="D71" s="187">
        <v>45004186</v>
      </c>
      <c r="E71" s="34" t="s">
        <v>126</v>
      </c>
      <c r="F71" s="68" t="s">
        <v>111</v>
      </c>
      <c r="G71" s="49">
        <v>160</v>
      </c>
      <c r="H71" s="50">
        <v>65</v>
      </c>
      <c r="I71" s="149">
        <v>0.5</v>
      </c>
      <c r="J71" s="89">
        <f t="shared" si="4"/>
        <v>0</v>
      </c>
      <c r="K71" s="1">
        <f t="shared" si="5"/>
        <v>0</v>
      </c>
      <c r="L71" s="1">
        <f t="shared" si="7"/>
        <v>0</v>
      </c>
    </row>
    <row r="72" spans="1:12" s="1" customFormat="1" ht="22.5" customHeight="1">
      <c r="A72" s="153"/>
      <c r="B72" s="105" t="s">
        <v>93</v>
      </c>
      <c r="C72" s="13" t="s">
        <v>99</v>
      </c>
      <c r="D72" s="187">
        <v>45004193</v>
      </c>
      <c r="E72" s="34" t="s">
        <v>127</v>
      </c>
      <c r="F72" s="68" t="s">
        <v>111</v>
      </c>
      <c r="G72" s="49">
        <v>160</v>
      </c>
      <c r="H72" s="50">
        <v>65</v>
      </c>
      <c r="I72" s="149">
        <v>0.5</v>
      </c>
      <c r="J72" s="89">
        <f t="shared" si="4"/>
        <v>0</v>
      </c>
      <c r="K72" s="1">
        <f t="shared" si="5"/>
        <v>0</v>
      </c>
      <c r="L72" s="1">
        <f t="shared" si="7"/>
        <v>0</v>
      </c>
    </row>
    <row r="73" spans="1:12" s="1" customFormat="1" ht="22.5" customHeight="1">
      <c r="A73" s="153"/>
      <c r="B73" s="105" t="s">
        <v>93</v>
      </c>
      <c r="C73" s="13" t="s">
        <v>99</v>
      </c>
      <c r="D73" s="187">
        <v>45004209</v>
      </c>
      <c r="E73" s="34" t="s">
        <v>128</v>
      </c>
      <c r="F73" s="68" t="s">
        <v>129</v>
      </c>
      <c r="G73" s="49">
        <v>1000</v>
      </c>
      <c r="H73" s="50">
        <v>310</v>
      </c>
      <c r="I73" s="149">
        <v>0.5</v>
      </c>
      <c r="J73" s="89">
        <f t="shared" ref="J73:J136" si="8">G73*A73</f>
        <v>0</v>
      </c>
      <c r="K73" s="1">
        <f t="shared" ref="K73:K136" si="9">H73*A73</f>
        <v>0</v>
      </c>
      <c r="L73" s="1">
        <f t="shared" si="7"/>
        <v>0</v>
      </c>
    </row>
    <row r="74" spans="1:12" s="1" customFormat="1" ht="22.5" customHeight="1">
      <c r="A74" s="153"/>
      <c r="B74" s="105" t="s">
        <v>93</v>
      </c>
      <c r="C74" s="13" t="s">
        <v>99</v>
      </c>
      <c r="D74" s="187">
        <v>45004216</v>
      </c>
      <c r="E74" s="34" t="s">
        <v>130</v>
      </c>
      <c r="F74" s="68" t="s">
        <v>131</v>
      </c>
      <c r="G74" s="49">
        <v>1700</v>
      </c>
      <c r="H74" s="50">
        <v>310</v>
      </c>
      <c r="I74" s="149">
        <v>0.5</v>
      </c>
      <c r="J74" s="89">
        <f t="shared" si="8"/>
        <v>0</v>
      </c>
      <c r="K74" s="1">
        <f t="shared" si="9"/>
        <v>0</v>
      </c>
      <c r="L74" s="1">
        <f t="shared" si="7"/>
        <v>0</v>
      </c>
    </row>
    <row r="75" spans="1:12" s="1" customFormat="1" ht="22.5" customHeight="1">
      <c r="A75" s="153"/>
      <c r="B75" s="105" t="s">
        <v>93</v>
      </c>
      <c r="C75" s="13" t="s">
        <v>99</v>
      </c>
      <c r="D75" s="187">
        <v>45004223</v>
      </c>
      <c r="E75" s="34" t="s">
        <v>132</v>
      </c>
      <c r="F75" s="68" t="s">
        <v>133</v>
      </c>
      <c r="G75" s="49">
        <v>1040</v>
      </c>
      <c r="H75" s="50">
        <v>315</v>
      </c>
      <c r="I75" s="149">
        <v>0.5</v>
      </c>
      <c r="J75" s="89">
        <f t="shared" si="8"/>
        <v>0</v>
      </c>
      <c r="K75" s="1">
        <f t="shared" si="9"/>
        <v>0</v>
      </c>
      <c r="L75" s="1">
        <f t="shared" si="7"/>
        <v>0</v>
      </c>
    </row>
    <row r="76" spans="1:12" s="1" customFormat="1" ht="22.5" customHeight="1">
      <c r="A76" s="153"/>
      <c r="B76" s="105" t="s">
        <v>93</v>
      </c>
      <c r="C76" s="13" t="s">
        <v>99</v>
      </c>
      <c r="D76" s="187">
        <v>45004230</v>
      </c>
      <c r="E76" s="34" t="s">
        <v>134</v>
      </c>
      <c r="F76" s="68" t="s">
        <v>77</v>
      </c>
      <c r="G76" s="49">
        <v>1730</v>
      </c>
      <c r="H76" s="50">
        <v>460</v>
      </c>
      <c r="I76" s="149">
        <v>1</v>
      </c>
      <c r="J76" s="89">
        <f t="shared" si="8"/>
        <v>0</v>
      </c>
      <c r="K76" s="1">
        <f t="shared" si="9"/>
        <v>0</v>
      </c>
      <c r="L76" s="1">
        <f t="shared" si="7"/>
        <v>0</v>
      </c>
    </row>
    <row r="77" spans="1:12" s="1" customFormat="1" ht="22.5" customHeight="1">
      <c r="A77" s="153"/>
      <c r="B77" s="105" t="s">
        <v>93</v>
      </c>
      <c r="C77" s="13" t="s">
        <v>99</v>
      </c>
      <c r="D77" s="187">
        <v>45004247</v>
      </c>
      <c r="E77" s="34" t="s">
        <v>135</v>
      </c>
      <c r="F77" s="68" t="s">
        <v>136</v>
      </c>
      <c r="G77" s="49">
        <v>2000</v>
      </c>
      <c r="H77" s="50">
        <v>465</v>
      </c>
      <c r="I77" s="149">
        <v>1</v>
      </c>
      <c r="J77" s="89">
        <f t="shared" si="8"/>
        <v>0</v>
      </c>
      <c r="K77" s="1">
        <f t="shared" si="9"/>
        <v>0</v>
      </c>
      <c r="L77" s="1">
        <f t="shared" ref="L77:L109" si="10">I77*A77</f>
        <v>0</v>
      </c>
    </row>
    <row r="78" spans="1:12" s="1" customFormat="1" ht="22.5" customHeight="1">
      <c r="A78" s="153"/>
      <c r="B78" s="105" t="s">
        <v>93</v>
      </c>
      <c r="C78" s="13" t="s">
        <v>99</v>
      </c>
      <c r="D78" s="187">
        <v>45004254</v>
      </c>
      <c r="E78" s="34" t="s">
        <v>137</v>
      </c>
      <c r="F78" s="68" t="s">
        <v>138</v>
      </c>
      <c r="G78" s="49">
        <v>1970</v>
      </c>
      <c r="H78" s="50">
        <v>465</v>
      </c>
      <c r="I78" s="149">
        <v>1</v>
      </c>
      <c r="J78" s="89">
        <f t="shared" si="8"/>
        <v>0</v>
      </c>
      <c r="K78" s="1">
        <f t="shared" si="9"/>
        <v>0</v>
      </c>
      <c r="L78" s="1">
        <f t="shared" si="10"/>
        <v>0</v>
      </c>
    </row>
    <row r="79" spans="1:12" s="1" customFormat="1" ht="22.5" customHeight="1">
      <c r="A79" s="153"/>
      <c r="B79" s="105" t="s">
        <v>93</v>
      </c>
      <c r="C79" s="13" t="s">
        <v>99</v>
      </c>
      <c r="D79" s="187">
        <v>45004261</v>
      </c>
      <c r="E79" s="34" t="s">
        <v>139</v>
      </c>
      <c r="F79" s="68" t="s">
        <v>140</v>
      </c>
      <c r="G79" s="49">
        <v>2630</v>
      </c>
      <c r="H79" s="50">
        <v>650</v>
      </c>
      <c r="I79" s="149">
        <v>1.3</v>
      </c>
      <c r="J79" s="89">
        <f t="shared" si="8"/>
        <v>0</v>
      </c>
      <c r="K79" s="1">
        <f t="shared" si="9"/>
        <v>0</v>
      </c>
      <c r="L79" s="1">
        <f t="shared" si="10"/>
        <v>0</v>
      </c>
    </row>
    <row r="80" spans="1:12" s="1" customFormat="1" ht="22.5" customHeight="1">
      <c r="A80" s="153"/>
      <c r="B80" s="105" t="s">
        <v>93</v>
      </c>
      <c r="C80" s="13" t="s">
        <v>99</v>
      </c>
      <c r="D80" s="187">
        <v>45004278</v>
      </c>
      <c r="E80" s="34" t="s">
        <v>141</v>
      </c>
      <c r="F80" s="68" t="s">
        <v>43</v>
      </c>
      <c r="G80" s="49">
        <v>2200</v>
      </c>
      <c r="H80" s="50">
        <v>65</v>
      </c>
      <c r="I80" s="149">
        <v>0.5</v>
      </c>
      <c r="J80" s="89">
        <f t="shared" si="8"/>
        <v>0</v>
      </c>
      <c r="K80" s="1">
        <f t="shared" si="9"/>
        <v>0</v>
      </c>
      <c r="L80" s="1">
        <f t="shared" si="10"/>
        <v>0</v>
      </c>
    </row>
    <row r="81" spans="1:12" s="1" customFormat="1" ht="22.5" customHeight="1">
      <c r="A81" s="153"/>
      <c r="B81" s="105" t="s">
        <v>93</v>
      </c>
      <c r="C81" s="13" t="s">
        <v>142</v>
      </c>
      <c r="D81" s="187">
        <v>45004285</v>
      </c>
      <c r="E81" s="34" t="s">
        <v>143</v>
      </c>
      <c r="F81" s="68" t="s">
        <v>38</v>
      </c>
      <c r="G81" s="49">
        <v>2050</v>
      </c>
      <c r="H81" s="50">
        <v>3330</v>
      </c>
      <c r="I81" s="149">
        <v>4.2</v>
      </c>
      <c r="J81" s="89">
        <f t="shared" si="8"/>
        <v>0</v>
      </c>
      <c r="K81" s="1">
        <f t="shared" si="9"/>
        <v>0</v>
      </c>
      <c r="L81" s="1">
        <f t="shared" si="10"/>
        <v>0</v>
      </c>
    </row>
    <row r="82" spans="1:12" s="1" customFormat="1" ht="22.5" customHeight="1">
      <c r="A82" s="153"/>
      <c r="B82" s="105" t="s">
        <v>93</v>
      </c>
      <c r="C82" s="13" t="s">
        <v>142</v>
      </c>
      <c r="D82" s="187">
        <v>45004292</v>
      </c>
      <c r="E82" s="34" t="s">
        <v>144</v>
      </c>
      <c r="F82" s="68" t="s">
        <v>145</v>
      </c>
      <c r="G82" s="49">
        <v>150</v>
      </c>
      <c r="H82" s="50">
        <v>195</v>
      </c>
      <c r="I82" s="149">
        <v>0.5</v>
      </c>
      <c r="J82" s="89">
        <f t="shared" si="8"/>
        <v>0</v>
      </c>
      <c r="K82" s="1">
        <f t="shared" si="9"/>
        <v>0</v>
      </c>
      <c r="L82" s="1">
        <f t="shared" si="10"/>
        <v>0</v>
      </c>
    </row>
    <row r="83" spans="1:12" s="1" customFormat="1" ht="22.5" customHeight="1">
      <c r="A83" s="153"/>
      <c r="B83" s="105" t="s">
        <v>93</v>
      </c>
      <c r="C83" s="13" t="s">
        <v>142</v>
      </c>
      <c r="D83" s="187">
        <v>45004308</v>
      </c>
      <c r="E83" s="34" t="s">
        <v>146</v>
      </c>
      <c r="F83" s="68" t="s">
        <v>147</v>
      </c>
      <c r="G83" s="49">
        <v>280</v>
      </c>
      <c r="H83" s="50">
        <v>100</v>
      </c>
      <c r="I83" s="149">
        <v>0.5</v>
      </c>
      <c r="J83" s="89">
        <f t="shared" si="8"/>
        <v>0</v>
      </c>
      <c r="K83" s="1">
        <f t="shared" si="9"/>
        <v>0</v>
      </c>
      <c r="L83" s="1">
        <f t="shared" si="10"/>
        <v>0</v>
      </c>
    </row>
    <row r="84" spans="1:12" s="1" customFormat="1" ht="22.5" customHeight="1">
      <c r="A84" s="153"/>
      <c r="B84" s="105" t="s">
        <v>93</v>
      </c>
      <c r="C84" s="13" t="s">
        <v>142</v>
      </c>
      <c r="D84" s="187">
        <v>45004315</v>
      </c>
      <c r="E84" s="34" t="s">
        <v>148</v>
      </c>
      <c r="F84" s="68" t="s">
        <v>149</v>
      </c>
      <c r="G84" s="49">
        <v>1050</v>
      </c>
      <c r="H84" s="50">
        <v>95</v>
      </c>
      <c r="I84" s="149">
        <v>0.5</v>
      </c>
      <c r="J84" s="89">
        <f t="shared" si="8"/>
        <v>0</v>
      </c>
      <c r="K84" s="1">
        <f t="shared" si="9"/>
        <v>0</v>
      </c>
      <c r="L84" s="1">
        <f t="shared" si="10"/>
        <v>0</v>
      </c>
    </row>
    <row r="85" spans="1:12" s="4" customFormat="1" ht="22.5" customHeight="1">
      <c r="A85" s="156"/>
      <c r="B85" s="107" t="s">
        <v>93</v>
      </c>
      <c r="C85" s="15" t="s">
        <v>142</v>
      </c>
      <c r="D85" s="187">
        <v>45004322</v>
      </c>
      <c r="E85" s="34" t="s">
        <v>379</v>
      </c>
      <c r="F85" s="73" t="s">
        <v>380</v>
      </c>
      <c r="G85" s="57">
        <v>290</v>
      </c>
      <c r="H85" s="58">
        <v>80</v>
      </c>
      <c r="I85" s="149">
        <v>0.5</v>
      </c>
      <c r="J85" s="89">
        <f t="shared" si="8"/>
        <v>0</v>
      </c>
      <c r="K85" s="1">
        <f t="shared" si="9"/>
        <v>0</v>
      </c>
      <c r="L85" s="1">
        <f t="shared" si="10"/>
        <v>0</v>
      </c>
    </row>
    <row r="86" spans="1:12" s="1" customFormat="1" ht="22.5" customHeight="1">
      <c r="A86" s="153"/>
      <c r="B86" s="105" t="s">
        <v>93</v>
      </c>
      <c r="C86" s="13" t="s">
        <v>142</v>
      </c>
      <c r="D86" s="187">
        <v>45004339</v>
      </c>
      <c r="E86" s="34" t="s">
        <v>150</v>
      </c>
      <c r="F86" s="68" t="s">
        <v>151</v>
      </c>
      <c r="G86" s="49">
        <v>980</v>
      </c>
      <c r="H86" s="50">
        <v>528</v>
      </c>
      <c r="I86" s="149">
        <v>0.8</v>
      </c>
      <c r="J86" s="89">
        <f t="shared" si="8"/>
        <v>0</v>
      </c>
      <c r="K86" s="1">
        <f t="shared" si="9"/>
        <v>0</v>
      </c>
      <c r="L86" s="1">
        <f t="shared" si="10"/>
        <v>0</v>
      </c>
    </row>
    <row r="87" spans="1:12" s="1" customFormat="1" ht="22.5" customHeight="1">
      <c r="A87" s="153"/>
      <c r="B87" s="105" t="s">
        <v>93</v>
      </c>
      <c r="C87" s="13" t="s">
        <v>142</v>
      </c>
      <c r="D87" s="187">
        <v>45004346</v>
      </c>
      <c r="E87" s="34" t="s">
        <v>152</v>
      </c>
      <c r="F87" s="68" t="s">
        <v>151</v>
      </c>
      <c r="G87" s="49">
        <v>920</v>
      </c>
      <c r="H87" s="50">
        <v>491</v>
      </c>
      <c r="I87" s="149">
        <v>0.8</v>
      </c>
      <c r="J87" s="89">
        <f t="shared" si="8"/>
        <v>0</v>
      </c>
      <c r="K87" s="1">
        <f t="shared" si="9"/>
        <v>0</v>
      </c>
      <c r="L87" s="1">
        <f t="shared" si="10"/>
        <v>0</v>
      </c>
    </row>
    <row r="88" spans="1:12" s="1" customFormat="1" ht="22.5" customHeight="1">
      <c r="A88" s="153"/>
      <c r="B88" s="105" t="s">
        <v>93</v>
      </c>
      <c r="C88" s="13" t="s">
        <v>142</v>
      </c>
      <c r="D88" s="187">
        <v>45004353</v>
      </c>
      <c r="E88" s="34" t="s">
        <v>153</v>
      </c>
      <c r="F88" s="68" t="s">
        <v>151</v>
      </c>
      <c r="G88" s="49">
        <v>1610</v>
      </c>
      <c r="H88" s="50">
        <v>787</v>
      </c>
      <c r="I88" s="149">
        <v>1.2</v>
      </c>
      <c r="J88" s="89">
        <f t="shared" si="8"/>
        <v>0</v>
      </c>
      <c r="K88" s="1">
        <f t="shared" si="9"/>
        <v>0</v>
      </c>
      <c r="L88" s="1">
        <f t="shared" si="10"/>
        <v>0</v>
      </c>
    </row>
    <row r="89" spans="1:12" s="1" customFormat="1" ht="22.5" customHeight="1">
      <c r="A89" s="153"/>
      <c r="B89" s="105" t="s">
        <v>93</v>
      </c>
      <c r="C89" s="13" t="s">
        <v>142</v>
      </c>
      <c r="D89" s="187">
        <v>45004360</v>
      </c>
      <c r="E89" s="34" t="s">
        <v>154</v>
      </c>
      <c r="F89" s="68" t="s">
        <v>155</v>
      </c>
      <c r="G89" s="49">
        <v>420</v>
      </c>
      <c r="H89" s="50">
        <v>462</v>
      </c>
      <c r="I89" s="149">
        <v>0.8</v>
      </c>
      <c r="J89" s="89">
        <f t="shared" si="8"/>
        <v>0</v>
      </c>
      <c r="K89" s="1">
        <f t="shared" si="9"/>
        <v>0</v>
      </c>
      <c r="L89" s="1">
        <f t="shared" si="10"/>
        <v>0</v>
      </c>
    </row>
    <row r="90" spans="1:12" s="1" customFormat="1" ht="22.5" customHeight="1">
      <c r="A90" s="153"/>
      <c r="B90" s="105" t="s">
        <v>93</v>
      </c>
      <c r="C90" s="13" t="s">
        <v>142</v>
      </c>
      <c r="D90" s="187">
        <v>45004377</v>
      </c>
      <c r="E90" s="34" t="s">
        <v>156</v>
      </c>
      <c r="F90" s="68" t="s">
        <v>155</v>
      </c>
      <c r="G90" s="49">
        <v>1080</v>
      </c>
      <c r="H90" s="50">
        <v>930</v>
      </c>
      <c r="I90" s="149">
        <v>1.5</v>
      </c>
      <c r="J90" s="89">
        <f t="shared" si="8"/>
        <v>0</v>
      </c>
      <c r="K90" s="1">
        <f t="shared" si="9"/>
        <v>0</v>
      </c>
      <c r="L90" s="1">
        <f t="shared" si="10"/>
        <v>0</v>
      </c>
    </row>
    <row r="91" spans="1:12" s="1" customFormat="1" ht="22.5" customHeight="1">
      <c r="A91" s="153"/>
      <c r="B91" s="105" t="s">
        <v>93</v>
      </c>
      <c r="C91" s="13" t="s">
        <v>142</v>
      </c>
      <c r="D91" s="187">
        <v>45004384</v>
      </c>
      <c r="E91" s="34" t="s">
        <v>157</v>
      </c>
      <c r="F91" s="68" t="s">
        <v>158</v>
      </c>
      <c r="G91" s="49">
        <v>2150</v>
      </c>
      <c r="H91" s="50">
        <v>1515</v>
      </c>
      <c r="I91" s="149">
        <v>2.4</v>
      </c>
      <c r="J91" s="89">
        <f t="shared" si="8"/>
        <v>0</v>
      </c>
      <c r="K91" s="1">
        <f t="shared" si="9"/>
        <v>0</v>
      </c>
      <c r="L91" s="1">
        <f t="shared" si="10"/>
        <v>0</v>
      </c>
    </row>
    <row r="92" spans="1:12" s="1" customFormat="1" ht="22.5" customHeight="1">
      <c r="A92" s="153"/>
      <c r="B92" s="105" t="s">
        <v>93</v>
      </c>
      <c r="C92" s="13" t="s">
        <v>142</v>
      </c>
      <c r="D92" s="187">
        <v>45004391</v>
      </c>
      <c r="E92" s="34" t="s">
        <v>159</v>
      </c>
      <c r="F92" s="68" t="s">
        <v>160</v>
      </c>
      <c r="G92" s="49">
        <v>1790</v>
      </c>
      <c r="H92" s="50">
        <v>1495</v>
      </c>
      <c r="I92" s="149">
        <v>2.4</v>
      </c>
      <c r="J92" s="89">
        <f t="shared" si="8"/>
        <v>0</v>
      </c>
      <c r="K92" s="1">
        <f t="shared" si="9"/>
        <v>0</v>
      </c>
      <c r="L92" s="1">
        <f t="shared" si="10"/>
        <v>0</v>
      </c>
    </row>
    <row r="93" spans="1:12" s="1" customFormat="1" ht="22.5" customHeight="1">
      <c r="A93" s="153"/>
      <c r="B93" s="105" t="s">
        <v>93</v>
      </c>
      <c r="C93" s="13" t="s">
        <v>142</v>
      </c>
      <c r="D93" s="187">
        <v>45004407</v>
      </c>
      <c r="E93" s="34" t="s">
        <v>161</v>
      </c>
      <c r="F93" s="68" t="s">
        <v>160</v>
      </c>
      <c r="G93" s="49">
        <v>2160</v>
      </c>
      <c r="H93" s="50">
        <v>2030</v>
      </c>
      <c r="I93" s="149">
        <v>3</v>
      </c>
      <c r="J93" s="89">
        <f t="shared" si="8"/>
        <v>0</v>
      </c>
      <c r="K93" s="1">
        <f t="shared" si="9"/>
        <v>0</v>
      </c>
      <c r="L93" s="1">
        <f t="shared" si="10"/>
        <v>0</v>
      </c>
    </row>
    <row r="94" spans="1:12" s="1" customFormat="1" ht="22.5" customHeight="1">
      <c r="A94" s="153"/>
      <c r="B94" s="105" t="s">
        <v>93</v>
      </c>
      <c r="C94" s="13" t="s">
        <v>142</v>
      </c>
      <c r="D94" s="187">
        <v>45004414</v>
      </c>
      <c r="E94" s="34" t="s">
        <v>162</v>
      </c>
      <c r="F94" s="68" t="s">
        <v>160</v>
      </c>
      <c r="G94" s="49">
        <v>2190</v>
      </c>
      <c r="H94" s="50">
        <v>1535</v>
      </c>
      <c r="I94" s="149">
        <v>2.4</v>
      </c>
      <c r="J94" s="89">
        <f t="shared" si="8"/>
        <v>0</v>
      </c>
      <c r="K94" s="1">
        <f t="shared" si="9"/>
        <v>0</v>
      </c>
      <c r="L94" s="1">
        <f t="shared" si="10"/>
        <v>0</v>
      </c>
    </row>
    <row r="95" spans="1:12" s="1" customFormat="1" ht="22.5" customHeight="1">
      <c r="A95" s="153"/>
      <c r="B95" s="105" t="s">
        <v>93</v>
      </c>
      <c r="C95" s="13" t="s">
        <v>142</v>
      </c>
      <c r="D95" s="187">
        <v>45004421</v>
      </c>
      <c r="E95" s="34" t="s">
        <v>163</v>
      </c>
      <c r="F95" s="68" t="s">
        <v>155</v>
      </c>
      <c r="G95" s="49">
        <v>1140</v>
      </c>
      <c r="H95" s="50">
        <v>965</v>
      </c>
      <c r="I95" s="149">
        <v>1.5</v>
      </c>
      <c r="J95" s="89">
        <f t="shared" si="8"/>
        <v>0</v>
      </c>
      <c r="K95" s="1">
        <f t="shared" si="9"/>
        <v>0</v>
      </c>
      <c r="L95" s="1">
        <f t="shared" si="10"/>
        <v>0</v>
      </c>
    </row>
    <row r="96" spans="1:12" s="1" customFormat="1" ht="22.5" customHeight="1">
      <c r="A96" s="153"/>
      <c r="B96" s="105" t="s">
        <v>93</v>
      </c>
      <c r="C96" s="13" t="s">
        <v>142</v>
      </c>
      <c r="D96" s="187">
        <v>45004445</v>
      </c>
      <c r="E96" s="34" t="s">
        <v>164</v>
      </c>
      <c r="F96" s="68" t="s">
        <v>165</v>
      </c>
      <c r="G96" s="49">
        <v>280</v>
      </c>
      <c r="H96" s="50">
        <v>265</v>
      </c>
      <c r="I96" s="149">
        <v>0.5</v>
      </c>
      <c r="J96" s="89">
        <f t="shared" si="8"/>
        <v>0</v>
      </c>
      <c r="K96" s="1">
        <f t="shared" si="9"/>
        <v>0</v>
      </c>
      <c r="L96" s="1">
        <f t="shared" si="10"/>
        <v>0</v>
      </c>
    </row>
    <row r="97" spans="1:12" s="1" customFormat="1" ht="22.5" customHeight="1">
      <c r="A97" s="153"/>
      <c r="B97" s="105" t="s">
        <v>93</v>
      </c>
      <c r="C97" s="13" t="s">
        <v>166</v>
      </c>
      <c r="D97" s="187">
        <v>45004452</v>
      </c>
      <c r="E97" s="34" t="s">
        <v>167</v>
      </c>
      <c r="F97" s="68" t="s">
        <v>97</v>
      </c>
      <c r="G97" s="49">
        <v>20</v>
      </c>
      <c r="H97" s="50">
        <v>12</v>
      </c>
      <c r="I97" s="149">
        <v>0.5</v>
      </c>
      <c r="J97" s="89">
        <f t="shared" si="8"/>
        <v>0</v>
      </c>
      <c r="K97" s="1">
        <f t="shared" si="9"/>
        <v>0</v>
      </c>
      <c r="L97" s="1">
        <f t="shared" si="10"/>
        <v>0</v>
      </c>
    </row>
    <row r="98" spans="1:12" s="1" customFormat="1" ht="22.5" customHeight="1">
      <c r="A98" s="153"/>
      <c r="B98" s="105" t="s">
        <v>93</v>
      </c>
      <c r="C98" s="13" t="s">
        <v>166</v>
      </c>
      <c r="D98" s="187">
        <v>45004469</v>
      </c>
      <c r="E98" s="34" t="s">
        <v>168</v>
      </c>
      <c r="F98" s="68" t="s">
        <v>97</v>
      </c>
      <c r="G98" s="49">
        <v>340</v>
      </c>
      <c r="H98" s="50">
        <v>135</v>
      </c>
      <c r="I98" s="149">
        <v>0.5</v>
      </c>
      <c r="J98" s="89">
        <f t="shared" si="8"/>
        <v>0</v>
      </c>
      <c r="K98" s="1">
        <f t="shared" si="9"/>
        <v>0</v>
      </c>
      <c r="L98" s="1">
        <f t="shared" si="10"/>
        <v>0</v>
      </c>
    </row>
    <row r="99" spans="1:12" s="1" customFormat="1" ht="22.5" customHeight="1">
      <c r="A99" s="153"/>
      <c r="B99" s="105" t="s">
        <v>93</v>
      </c>
      <c r="C99" s="13" t="s">
        <v>166</v>
      </c>
      <c r="D99" s="187">
        <v>45004483</v>
      </c>
      <c r="E99" s="34" t="s">
        <v>407</v>
      </c>
      <c r="F99" s="68" t="s">
        <v>408</v>
      </c>
      <c r="G99" s="49">
        <v>250</v>
      </c>
      <c r="H99" s="50">
        <v>105</v>
      </c>
      <c r="I99" s="149">
        <v>0.3</v>
      </c>
      <c r="J99" s="89">
        <f t="shared" si="8"/>
        <v>0</v>
      </c>
      <c r="K99" s="1">
        <f t="shared" si="9"/>
        <v>0</v>
      </c>
      <c r="L99" s="1">
        <f t="shared" si="10"/>
        <v>0</v>
      </c>
    </row>
    <row r="100" spans="1:12" s="1" customFormat="1" ht="22.5" customHeight="1">
      <c r="A100" s="153"/>
      <c r="B100" s="105" t="s">
        <v>93</v>
      </c>
      <c r="C100" s="13" t="s">
        <v>169</v>
      </c>
      <c r="D100" s="187">
        <v>45004575</v>
      </c>
      <c r="E100" s="34" t="s">
        <v>170</v>
      </c>
      <c r="F100" s="68" t="s">
        <v>42</v>
      </c>
      <c r="G100" s="49">
        <v>240</v>
      </c>
      <c r="H100" s="50">
        <v>220</v>
      </c>
      <c r="I100" s="149">
        <v>0.5</v>
      </c>
      <c r="J100" s="89">
        <f t="shared" si="8"/>
        <v>0</v>
      </c>
      <c r="K100" s="1">
        <f t="shared" si="9"/>
        <v>0</v>
      </c>
      <c r="L100" s="1">
        <f t="shared" si="10"/>
        <v>0</v>
      </c>
    </row>
    <row r="101" spans="1:12" s="1" customFormat="1" ht="22.5" customHeight="1">
      <c r="A101" s="157"/>
      <c r="B101" s="108" t="s">
        <v>93</v>
      </c>
      <c r="C101" s="16" t="s">
        <v>171</v>
      </c>
      <c r="D101" s="187">
        <v>45004490</v>
      </c>
      <c r="E101" s="38" t="s">
        <v>172</v>
      </c>
      <c r="F101" s="70" t="s">
        <v>115</v>
      </c>
      <c r="G101" s="59">
        <v>1240</v>
      </c>
      <c r="H101" s="60">
        <v>55</v>
      </c>
      <c r="I101" s="149">
        <v>0.5</v>
      </c>
      <c r="J101" s="89">
        <f t="shared" si="8"/>
        <v>0</v>
      </c>
      <c r="K101" s="1">
        <f t="shared" si="9"/>
        <v>0</v>
      </c>
      <c r="L101" s="1">
        <f t="shared" si="10"/>
        <v>0</v>
      </c>
    </row>
    <row r="102" spans="1:12" s="1" customFormat="1" ht="22.5" customHeight="1">
      <c r="A102" s="152"/>
      <c r="B102" s="106" t="s">
        <v>93</v>
      </c>
      <c r="C102" s="14" t="s">
        <v>173</v>
      </c>
      <c r="D102" s="187">
        <v>45004506</v>
      </c>
      <c r="E102" s="34" t="s">
        <v>174</v>
      </c>
      <c r="F102" s="68" t="s">
        <v>43</v>
      </c>
      <c r="G102" s="49">
        <v>1500</v>
      </c>
      <c r="H102" s="50">
        <v>85</v>
      </c>
      <c r="I102" s="149">
        <v>0.5</v>
      </c>
      <c r="J102" s="89">
        <f t="shared" si="8"/>
        <v>0</v>
      </c>
      <c r="K102" s="1">
        <f t="shared" si="9"/>
        <v>0</v>
      </c>
      <c r="L102" s="1">
        <f t="shared" si="10"/>
        <v>0</v>
      </c>
    </row>
    <row r="103" spans="1:12" s="1" customFormat="1" ht="22.5" customHeight="1">
      <c r="A103" s="152"/>
      <c r="B103" s="106" t="s">
        <v>93</v>
      </c>
      <c r="C103" s="14" t="s">
        <v>175</v>
      </c>
      <c r="D103" s="187">
        <v>45004513</v>
      </c>
      <c r="E103" s="34" t="s">
        <v>176</v>
      </c>
      <c r="F103" s="68" t="s">
        <v>177</v>
      </c>
      <c r="G103" s="49">
        <v>1420</v>
      </c>
      <c r="H103" s="50">
        <v>90</v>
      </c>
      <c r="I103" s="149">
        <v>0.5</v>
      </c>
      <c r="J103" s="89">
        <f t="shared" si="8"/>
        <v>0</v>
      </c>
      <c r="K103" s="1">
        <f t="shared" si="9"/>
        <v>0</v>
      </c>
      <c r="L103" s="1">
        <f t="shared" si="10"/>
        <v>0</v>
      </c>
    </row>
    <row r="104" spans="1:12" s="1" customFormat="1" ht="22.5" customHeight="1">
      <c r="A104" s="152"/>
      <c r="B104" s="106" t="s">
        <v>93</v>
      </c>
      <c r="C104" s="14" t="s">
        <v>175</v>
      </c>
      <c r="D104" s="187">
        <v>45004520</v>
      </c>
      <c r="E104" s="34" t="s">
        <v>178</v>
      </c>
      <c r="F104" s="68" t="s">
        <v>177</v>
      </c>
      <c r="G104" s="49">
        <v>1420</v>
      </c>
      <c r="H104" s="50">
        <v>90</v>
      </c>
      <c r="I104" s="149">
        <v>0.5</v>
      </c>
      <c r="J104" s="89">
        <f t="shared" si="8"/>
        <v>0</v>
      </c>
      <c r="K104" s="1">
        <f t="shared" si="9"/>
        <v>0</v>
      </c>
      <c r="L104" s="1">
        <f t="shared" si="10"/>
        <v>0</v>
      </c>
    </row>
    <row r="105" spans="1:12" s="1" customFormat="1" ht="22.5" customHeight="1">
      <c r="A105" s="152"/>
      <c r="B105" s="106" t="s">
        <v>93</v>
      </c>
      <c r="C105" s="14" t="s">
        <v>179</v>
      </c>
      <c r="D105" s="187">
        <v>45004537</v>
      </c>
      <c r="E105" s="34" t="s">
        <v>180</v>
      </c>
      <c r="F105" s="68" t="s">
        <v>177</v>
      </c>
      <c r="G105" s="49">
        <v>1390</v>
      </c>
      <c r="H105" s="50">
        <v>95</v>
      </c>
      <c r="I105" s="149">
        <v>0.5</v>
      </c>
      <c r="J105" s="89">
        <f t="shared" si="8"/>
        <v>0</v>
      </c>
      <c r="K105" s="1">
        <f t="shared" si="9"/>
        <v>0</v>
      </c>
      <c r="L105" s="1">
        <f t="shared" si="10"/>
        <v>0</v>
      </c>
    </row>
    <row r="106" spans="1:12" s="1" customFormat="1" ht="22.5" customHeight="1" thickBot="1">
      <c r="A106" s="155"/>
      <c r="B106" s="109" t="s">
        <v>93</v>
      </c>
      <c r="C106" s="17" t="s">
        <v>181</v>
      </c>
      <c r="D106" s="188">
        <v>45004544</v>
      </c>
      <c r="E106" s="37" t="s">
        <v>182</v>
      </c>
      <c r="F106" s="72" t="s">
        <v>43</v>
      </c>
      <c r="G106" s="55">
        <v>1140</v>
      </c>
      <c r="H106" s="56">
        <v>70</v>
      </c>
      <c r="I106" s="149">
        <v>0.5</v>
      </c>
      <c r="J106" s="89">
        <f t="shared" si="8"/>
        <v>0</v>
      </c>
      <c r="K106" s="1">
        <f t="shared" si="9"/>
        <v>0</v>
      </c>
      <c r="L106" s="1">
        <f t="shared" si="10"/>
        <v>0</v>
      </c>
    </row>
    <row r="107" spans="1:12" s="1" customFormat="1" ht="22.5" customHeight="1" thickBot="1">
      <c r="A107" s="159"/>
      <c r="B107" s="110" t="s">
        <v>183</v>
      </c>
      <c r="C107" s="197" t="s">
        <v>184</v>
      </c>
      <c r="D107" s="208">
        <v>45006036</v>
      </c>
      <c r="E107" s="38" t="s">
        <v>185</v>
      </c>
      <c r="F107" s="70" t="s">
        <v>27</v>
      </c>
      <c r="G107" s="59">
        <v>930</v>
      </c>
      <c r="H107" s="60">
        <v>390</v>
      </c>
      <c r="I107" s="149">
        <v>0.5</v>
      </c>
      <c r="J107" s="89">
        <f t="shared" si="8"/>
        <v>0</v>
      </c>
      <c r="K107" s="1">
        <f t="shared" si="9"/>
        <v>0</v>
      </c>
      <c r="L107" s="1">
        <f t="shared" si="10"/>
        <v>0</v>
      </c>
    </row>
    <row r="108" spans="1:12" s="1" customFormat="1" ht="22.5" customHeight="1">
      <c r="A108" s="158"/>
      <c r="B108" s="111" t="s">
        <v>186</v>
      </c>
      <c r="C108" s="19" t="s">
        <v>187</v>
      </c>
      <c r="D108" s="187">
        <v>45007019</v>
      </c>
      <c r="E108" s="39" t="s">
        <v>188</v>
      </c>
      <c r="F108" s="78" t="s">
        <v>189</v>
      </c>
      <c r="G108" s="61">
        <v>850</v>
      </c>
      <c r="H108" s="62">
        <v>320</v>
      </c>
      <c r="I108" s="149">
        <v>0.5</v>
      </c>
      <c r="J108" s="89">
        <f t="shared" si="8"/>
        <v>0</v>
      </c>
      <c r="K108" s="1">
        <f t="shared" si="9"/>
        <v>0</v>
      </c>
      <c r="L108" s="1">
        <f t="shared" si="10"/>
        <v>0</v>
      </c>
    </row>
    <row r="109" spans="1:12" s="1" customFormat="1" ht="22.5" customHeight="1">
      <c r="A109" s="153"/>
      <c r="B109" s="112" t="s">
        <v>186</v>
      </c>
      <c r="C109" s="20" t="s">
        <v>187</v>
      </c>
      <c r="D109" s="187">
        <v>45007026</v>
      </c>
      <c r="E109" s="34" t="s">
        <v>190</v>
      </c>
      <c r="F109" s="68" t="s">
        <v>191</v>
      </c>
      <c r="G109" s="49">
        <v>490</v>
      </c>
      <c r="H109" s="50">
        <v>100</v>
      </c>
      <c r="I109" s="149">
        <v>0.5</v>
      </c>
      <c r="J109" s="89">
        <f t="shared" si="8"/>
        <v>0</v>
      </c>
      <c r="K109" s="1">
        <f t="shared" si="9"/>
        <v>0</v>
      </c>
      <c r="L109" s="1">
        <f t="shared" si="10"/>
        <v>0</v>
      </c>
    </row>
    <row r="110" spans="1:12" s="1" customFormat="1" ht="22.5" customHeight="1" thickBot="1">
      <c r="A110" s="159"/>
      <c r="B110" s="180" t="s">
        <v>186</v>
      </c>
      <c r="C110" s="181" t="s">
        <v>187</v>
      </c>
      <c r="D110" s="188">
        <v>45007033</v>
      </c>
      <c r="E110" s="38" t="s">
        <v>192</v>
      </c>
      <c r="F110" s="70" t="s">
        <v>193</v>
      </c>
      <c r="G110" s="59">
        <v>1630</v>
      </c>
      <c r="H110" s="56">
        <v>625</v>
      </c>
      <c r="I110" s="148">
        <v>2.2000000000000002</v>
      </c>
      <c r="J110" s="89">
        <f t="shared" si="8"/>
        <v>0</v>
      </c>
      <c r="K110" s="1">
        <f t="shared" si="9"/>
        <v>0</v>
      </c>
      <c r="L110" s="1">
        <f>ROUNDUP(A110/2,0)*I110</f>
        <v>0</v>
      </c>
    </row>
    <row r="111" spans="1:12" s="1" customFormat="1" ht="22.5" customHeight="1">
      <c r="A111" s="158"/>
      <c r="B111" s="113" t="s">
        <v>194</v>
      </c>
      <c r="C111" s="21" t="s">
        <v>195</v>
      </c>
      <c r="D111" s="189">
        <v>45008016</v>
      </c>
      <c r="E111" s="39" t="s">
        <v>196</v>
      </c>
      <c r="F111" s="78" t="s">
        <v>79</v>
      </c>
      <c r="G111" s="61">
        <v>360</v>
      </c>
      <c r="H111" s="50">
        <v>65</v>
      </c>
      <c r="I111" s="149">
        <v>0.5</v>
      </c>
      <c r="J111" s="89">
        <f t="shared" si="8"/>
        <v>0</v>
      </c>
      <c r="K111" s="1">
        <f t="shared" si="9"/>
        <v>0</v>
      </c>
      <c r="L111" s="1">
        <f t="shared" ref="L111:L142" si="11">I111*A111</f>
        <v>0</v>
      </c>
    </row>
    <row r="112" spans="1:12" s="1" customFormat="1" ht="22.5" customHeight="1">
      <c r="A112" s="153"/>
      <c r="B112" s="114" t="s">
        <v>194</v>
      </c>
      <c r="C112" s="22" t="s">
        <v>197</v>
      </c>
      <c r="D112" s="187">
        <v>45008023</v>
      </c>
      <c r="E112" s="34" t="s">
        <v>198</v>
      </c>
      <c r="F112" s="68" t="s">
        <v>199</v>
      </c>
      <c r="G112" s="49">
        <v>850</v>
      </c>
      <c r="H112" s="50">
        <v>465</v>
      </c>
      <c r="I112" s="149">
        <v>0.5</v>
      </c>
      <c r="J112" s="89">
        <f t="shared" si="8"/>
        <v>0</v>
      </c>
      <c r="K112" s="1">
        <f t="shared" si="9"/>
        <v>0</v>
      </c>
      <c r="L112" s="1">
        <f t="shared" si="11"/>
        <v>0</v>
      </c>
    </row>
    <row r="113" spans="1:12" s="1" customFormat="1" ht="22.5" customHeight="1">
      <c r="A113" s="153"/>
      <c r="B113" s="114" t="s">
        <v>194</v>
      </c>
      <c r="C113" s="22" t="s">
        <v>200</v>
      </c>
      <c r="D113" s="187">
        <v>45008030</v>
      </c>
      <c r="E113" s="34" t="s">
        <v>382</v>
      </c>
      <c r="F113" s="68" t="s">
        <v>384</v>
      </c>
      <c r="G113" s="49">
        <v>590</v>
      </c>
      <c r="H113" s="50">
        <v>500</v>
      </c>
      <c r="I113" s="149">
        <v>1</v>
      </c>
      <c r="J113" s="89">
        <f t="shared" si="8"/>
        <v>0</v>
      </c>
      <c r="K113" s="1">
        <f t="shared" si="9"/>
        <v>0</v>
      </c>
      <c r="L113" s="1">
        <f t="shared" si="11"/>
        <v>0</v>
      </c>
    </row>
    <row r="114" spans="1:12" s="1" customFormat="1" ht="22.5" customHeight="1">
      <c r="A114" s="153"/>
      <c r="B114" s="114" t="s">
        <v>194</v>
      </c>
      <c r="C114" s="22" t="s">
        <v>200</v>
      </c>
      <c r="D114" s="187">
        <v>45008047</v>
      </c>
      <c r="E114" s="34" t="s">
        <v>383</v>
      </c>
      <c r="F114" s="68" t="s">
        <v>384</v>
      </c>
      <c r="G114" s="49">
        <v>1820</v>
      </c>
      <c r="H114" s="50">
        <v>55</v>
      </c>
      <c r="I114" s="149">
        <v>0.4</v>
      </c>
      <c r="J114" s="89">
        <f t="shared" si="8"/>
        <v>0</v>
      </c>
      <c r="K114" s="1">
        <f t="shared" si="9"/>
        <v>0</v>
      </c>
      <c r="L114" s="1">
        <f t="shared" si="11"/>
        <v>0</v>
      </c>
    </row>
    <row r="115" spans="1:12" s="1" customFormat="1" ht="22.5" customHeight="1">
      <c r="A115" s="153"/>
      <c r="B115" s="114" t="s">
        <v>194</v>
      </c>
      <c r="C115" s="22" t="s">
        <v>201</v>
      </c>
      <c r="D115" s="187">
        <v>45008054</v>
      </c>
      <c r="E115" s="34" t="s">
        <v>202</v>
      </c>
      <c r="F115" s="68" t="s">
        <v>203</v>
      </c>
      <c r="G115" s="49">
        <v>90</v>
      </c>
      <c r="H115" s="50">
        <v>150</v>
      </c>
      <c r="I115" s="149">
        <v>0.5</v>
      </c>
      <c r="J115" s="89">
        <f t="shared" si="8"/>
        <v>0</v>
      </c>
      <c r="K115" s="1">
        <f t="shared" si="9"/>
        <v>0</v>
      </c>
      <c r="L115" s="1">
        <f t="shared" si="11"/>
        <v>0</v>
      </c>
    </row>
    <row r="116" spans="1:12" s="2" customFormat="1" ht="22.5" customHeight="1">
      <c r="A116" s="153"/>
      <c r="B116" s="114" t="s">
        <v>194</v>
      </c>
      <c r="C116" s="22" t="s">
        <v>217</v>
      </c>
      <c r="D116" s="187">
        <v>45008191</v>
      </c>
      <c r="E116" s="34" t="s">
        <v>218</v>
      </c>
      <c r="F116" s="68" t="s">
        <v>219</v>
      </c>
      <c r="G116" s="49">
        <v>1470</v>
      </c>
      <c r="H116" s="50">
        <v>55</v>
      </c>
      <c r="I116" s="149">
        <v>0.5</v>
      </c>
      <c r="J116" s="89">
        <f t="shared" si="8"/>
        <v>0</v>
      </c>
      <c r="K116" s="1">
        <f t="shared" si="9"/>
        <v>0</v>
      </c>
      <c r="L116" s="1">
        <f t="shared" si="11"/>
        <v>0</v>
      </c>
    </row>
    <row r="117" spans="1:12" s="1" customFormat="1" ht="22.5" customHeight="1">
      <c r="A117" s="153"/>
      <c r="B117" s="114" t="s">
        <v>194</v>
      </c>
      <c r="C117" s="22" t="s">
        <v>204</v>
      </c>
      <c r="D117" s="187">
        <v>45008061</v>
      </c>
      <c r="E117" s="34" t="s">
        <v>205</v>
      </c>
      <c r="F117" s="68" t="s">
        <v>115</v>
      </c>
      <c r="G117" s="49">
        <v>3590</v>
      </c>
      <c r="H117" s="50">
        <v>125</v>
      </c>
      <c r="I117" s="149">
        <v>0.5</v>
      </c>
      <c r="J117" s="89">
        <f t="shared" si="8"/>
        <v>0</v>
      </c>
      <c r="K117" s="1">
        <f t="shared" si="9"/>
        <v>0</v>
      </c>
      <c r="L117" s="1">
        <f t="shared" si="11"/>
        <v>0</v>
      </c>
    </row>
    <row r="118" spans="1:12" s="1" customFormat="1" ht="22.5" customHeight="1">
      <c r="A118" s="153"/>
      <c r="B118" s="114" t="s">
        <v>194</v>
      </c>
      <c r="C118" s="22" t="s">
        <v>204</v>
      </c>
      <c r="D118" s="187">
        <v>45008078</v>
      </c>
      <c r="E118" s="34" t="s">
        <v>206</v>
      </c>
      <c r="F118" s="68" t="s">
        <v>207</v>
      </c>
      <c r="G118" s="49">
        <v>2790</v>
      </c>
      <c r="H118" s="50">
        <v>90</v>
      </c>
      <c r="I118" s="149">
        <v>0.5</v>
      </c>
      <c r="J118" s="89">
        <f t="shared" si="8"/>
        <v>0</v>
      </c>
      <c r="K118" s="1">
        <f t="shared" si="9"/>
        <v>0</v>
      </c>
      <c r="L118" s="1">
        <f t="shared" si="11"/>
        <v>0</v>
      </c>
    </row>
    <row r="119" spans="1:12" s="1" customFormat="1" ht="22.5" customHeight="1">
      <c r="A119" s="153"/>
      <c r="B119" s="114" t="s">
        <v>194</v>
      </c>
      <c r="C119" s="22" t="s">
        <v>204</v>
      </c>
      <c r="D119" s="187">
        <v>45008092</v>
      </c>
      <c r="E119" s="34" t="s">
        <v>208</v>
      </c>
      <c r="F119" s="68" t="s">
        <v>209</v>
      </c>
      <c r="G119" s="49">
        <v>2740</v>
      </c>
      <c r="H119" s="50">
        <v>105</v>
      </c>
      <c r="I119" s="149">
        <v>0.5</v>
      </c>
      <c r="J119" s="89">
        <f t="shared" si="8"/>
        <v>0</v>
      </c>
      <c r="K119" s="1">
        <f t="shared" si="9"/>
        <v>0</v>
      </c>
      <c r="L119" s="1">
        <f t="shared" si="11"/>
        <v>0</v>
      </c>
    </row>
    <row r="120" spans="1:12" s="1" customFormat="1" ht="22.5" customHeight="1">
      <c r="A120" s="153"/>
      <c r="B120" s="114" t="s">
        <v>194</v>
      </c>
      <c r="C120" s="22" t="s">
        <v>204</v>
      </c>
      <c r="D120" s="187">
        <v>45008108</v>
      </c>
      <c r="E120" s="34" t="s">
        <v>210</v>
      </c>
      <c r="F120" s="68" t="s">
        <v>211</v>
      </c>
      <c r="G120" s="49">
        <v>2420</v>
      </c>
      <c r="H120" s="50">
        <v>110</v>
      </c>
      <c r="I120" s="149">
        <v>0.5</v>
      </c>
      <c r="J120" s="89">
        <f t="shared" si="8"/>
        <v>0</v>
      </c>
      <c r="K120" s="1">
        <f t="shared" si="9"/>
        <v>0</v>
      </c>
      <c r="L120" s="1">
        <f t="shared" si="11"/>
        <v>0</v>
      </c>
    </row>
    <row r="121" spans="1:12" s="1" customFormat="1" ht="22.5" customHeight="1">
      <c r="A121" s="153"/>
      <c r="B121" s="114" t="s">
        <v>194</v>
      </c>
      <c r="C121" s="22" t="s">
        <v>204</v>
      </c>
      <c r="D121" s="187">
        <v>45008115</v>
      </c>
      <c r="E121" s="34" t="s">
        <v>212</v>
      </c>
      <c r="F121" s="68" t="s">
        <v>213</v>
      </c>
      <c r="G121" s="49">
        <v>1800</v>
      </c>
      <c r="H121" s="50">
        <v>105</v>
      </c>
      <c r="I121" s="149">
        <v>0.5</v>
      </c>
      <c r="J121" s="89">
        <f t="shared" si="8"/>
        <v>0</v>
      </c>
      <c r="K121" s="1">
        <f t="shared" si="9"/>
        <v>0</v>
      </c>
      <c r="L121" s="1">
        <f t="shared" si="11"/>
        <v>0</v>
      </c>
    </row>
    <row r="122" spans="1:12" s="1" customFormat="1" ht="22.5" customHeight="1">
      <c r="A122" s="153"/>
      <c r="B122" s="114" t="s">
        <v>194</v>
      </c>
      <c r="C122" s="22" t="s">
        <v>204</v>
      </c>
      <c r="D122" s="187">
        <v>45008146</v>
      </c>
      <c r="E122" s="34" t="s">
        <v>215</v>
      </c>
      <c r="F122" s="68" t="s">
        <v>214</v>
      </c>
      <c r="G122" s="49">
        <v>2640</v>
      </c>
      <c r="H122" s="50">
        <v>105</v>
      </c>
      <c r="I122" s="149">
        <v>0.5</v>
      </c>
      <c r="J122" s="89">
        <f t="shared" si="8"/>
        <v>0</v>
      </c>
      <c r="K122" s="1">
        <f t="shared" si="9"/>
        <v>0</v>
      </c>
      <c r="L122" s="1">
        <f t="shared" si="11"/>
        <v>0</v>
      </c>
    </row>
    <row r="123" spans="1:12" s="1" customFormat="1" ht="22.5" customHeight="1">
      <c r="A123" s="153"/>
      <c r="B123" s="114" t="s">
        <v>194</v>
      </c>
      <c r="C123" s="22" t="s">
        <v>204</v>
      </c>
      <c r="D123" s="187">
        <v>45008085</v>
      </c>
      <c r="E123" s="34" t="s">
        <v>385</v>
      </c>
      <c r="F123" s="68" t="s">
        <v>384</v>
      </c>
      <c r="G123" s="49">
        <v>1060</v>
      </c>
      <c r="H123" s="50">
        <v>785</v>
      </c>
      <c r="I123" s="149">
        <v>1.5</v>
      </c>
      <c r="J123" s="89">
        <f t="shared" si="8"/>
        <v>0</v>
      </c>
      <c r="K123" s="1">
        <f t="shared" si="9"/>
        <v>0</v>
      </c>
      <c r="L123" s="1">
        <f t="shared" si="11"/>
        <v>0</v>
      </c>
    </row>
    <row r="124" spans="1:12" s="1" customFormat="1" ht="22.5" customHeight="1">
      <c r="A124" s="153"/>
      <c r="B124" s="114" t="s">
        <v>194</v>
      </c>
      <c r="C124" s="22" t="s">
        <v>204</v>
      </c>
      <c r="D124" s="187">
        <v>45008207</v>
      </c>
      <c r="E124" s="34" t="s">
        <v>365</v>
      </c>
      <c r="F124" s="68" t="s">
        <v>355</v>
      </c>
      <c r="G124" s="49">
        <v>570</v>
      </c>
      <c r="H124" s="50">
        <v>230</v>
      </c>
      <c r="I124" s="149">
        <v>0.5</v>
      </c>
      <c r="J124" s="89">
        <f t="shared" si="8"/>
        <v>0</v>
      </c>
      <c r="K124" s="1">
        <f t="shared" si="9"/>
        <v>0</v>
      </c>
      <c r="L124" s="1">
        <f t="shared" si="11"/>
        <v>0</v>
      </c>
    </row>
    <row r="125" spans="1:12" s="1" customFormat="1" ht="22.5" customHeight="1">
      <c r="A125" s="153"/>
      <c r="B125" s="114" t="s">
        <v>194</v>
      </c>
      <c r="C125" s="22" t="s">
        <v>204</v>
      </c>
      <c r="D125" s="187">
        <v>45008184</v>
      </c>
      <c r="E125" s="34" t="s">
        <v>216</v>
      </c>
      <c r="F125" s="68" t="s">
        <v>41</v>
      </c>
      <c r="G125" s="49">
        <v>1940</v>
      </c>
      <c r="H125" s="50">
        <v>50</v>
      </c>
      <c r="I125" s="149">
        <v>0.5</v>
      </c>
      <c r="J125" s="89">
        <f t="shared" si="8"/>
        <v>0</v>
      </c>
      <c r="K125" s="1">
        <f t="shared" si="9"/>
        <v>0</v>
      </c>
      <c r="L125" s="1">
        <f t="shared" si="11"/>
        <v>0</v>
      </c>
    </row>
    <row r="126" spans="1:12" s="2" customFormat="1" ht="22.5" customHeight="1">
      <c r="A126" s="153"/>
      <c r="B126" s="114" t="s">
        <v>194</v>
      </c>
      <c r="C126" s="22" t="s">
        <v>217</v>
      </c>
      <c r="D126" s="187">
        <v>45008191</v>
      </c>
      <c r="E126" s="34" t="s">
        <v>218</v>
      </c>
      <c r="F126" s="68" t="s">
        <v>219</v>
      </c>
      <c r="G126" s="49">
        <v>1470</v>
      </c>
      <c r="H126" s="50">
        <v>55</v>
      </c>
      <c r="I126" s="149">
        <v>0.5</v>
      </c>
      <c r="J126" s="89">
        <f t="shared" si="8"/>
        <v>0</v>
      </c>
      <c r="K126" s="1">
        <f t="shared" si="9"/>
        <v>0</v>
      </c>
      <c r="L126" s="1">
        <f t="shared" si="11"/>
        <v>0</v>
      </c>
    </row>
    <row r="127" spans="1:12" s="2" customFormat="1" ht="22.5" customHeight="1">
      <c r="A127" s="153"/>
      <c r="B127" s="114" t="s">
        <v>194</v>
      </c>
      <c r="C127" s="23" t="s">
        <v>220</v>
      </c>
      <c r="D127" s="187">
        <v>45008337</v>
      </c>
      <c r="E127" s="34" t="s">
        <v>347</v>
      </c>
      <c r="F127" s="68" t="s">
        <v>348</v>
      </c>
      <c r="G127" s="49">
        <v>630</v>
      </c>
      <c r="H127" s="50">
        <v>80</v>
      </c>
      <c r="I127" s="149">
        <v>0.5</v>
      </c>
      <c r="J127" s="89">
        <f t="shared" si="8"/>
        <v>0</v>
      </c>
      <c r="K127" s="1">
        <f t="shared" si="9"/>
        <v>0</v>
      </c>
      <c r="L127" s="1">
        <f t="shared" si="11"/>
        <v>0</v>
      </c>
    </row>
    <row r="128" spans="1:12" s="2" customFormat="1" ht="22.5" customHeight="1">
      <c r="A128" s="153"/>
      <c r="B128" s="114" t="s">
        <v>194</v>
      </c>
      <c r="C128" s="23" t="s">
        <v>221</v>
      </c>
      <c r="D128" s="187">
        <v>45008221</v>
      </c>
      <c r="E128" s="34" t="s">
        <v>368</v>
      </c>
      <c r="F128" s="68" t="s">
        <v>369</v>
      </c>
      <c r="G128" s="49">
        <v>1530</v>
      </c>
      <c r="H128" s="50">
        <v>60</v>
      </c>
      <c r="I128" s="149">
        <v>0.3</v>
      </c>
      <c r="J128" s="89">
        <f t="shared" si="8"/>
        <v>0</v>
      </c>
      <c r="K128" s="1">
        <f t="shared" si="9"/>
        <v>0</v>
      </c>
      <c r="L128" s="1">
        <f t="shared" si="11"/>
        <v>0</v>
      </c>
    </row>
    <row r="129" spans="1:12" s="2" customFormat="1" ht="22.5" customHeight="1">
      <c r="A129" s="153"/>
      <c r="B129" s="114" t="s">
        <v>194</v>
      </c>
      <c r="C129" s="23" t="s">
        <v>222</v>
      </c>
      <c r="D129" s="187">
        <v>45008245</v>
      </c>
      <c r="E129" s="34" t="s">
        <v>394</v>
      </c>
      <c r="F129" s="68" t="s">
        <v>395</v>
      </c>
      <c r="G129" s="49">
        <v>2420</v>
      </c>
      <c r="H129" s="50">
        <v>90</v>
      </c>
      <c r="I129" s="149">
        <v>0.8</v>
      </c>
      <c r="J129" s="89">
        <f t="shared" si="8"/>
        <v>0</v>
      </c>
      <c r="K129" s="1">
        <f t="shared" si="9"/>
        <v>0</v>
      </c>
      <c r="L129" s="1">
        <f t="shared" si="11"/>
        <v>0</v>
      </c>
    </row>
    <row r="130" spans="1:12" s="2" customFormat="1" ht="22.5" customHeight="1">
      <c r="A130" s="153"/>
      <c r="B130" s="114" t="s">
        <v>194</v>
      </c>
      <c r="C130" s="23" t="s">
        <v>222</v>
      </c>
      <c r="D130" s="187">
        <v>45008238</v>
      </c>
      <c r="E130" s="34" t="s">
        <v>223</v>
      </c>
      <c r="F130" s="68" t="s">
        <v>224</v>
      </c>
      <c r="G130" s="49">
        <v>420</v>
      </c>
      <c r="H130" s="50">
        <v>25</v>
      </c>
      <c r="I130" s="149">
        <v>0.5</v>
      </c>
      <c r="J130" s="89">
        <f t="shared" si="8"/>
        <v>0</v>
      </c>
      <c r="K130" s="1">
        <f t="shared" si="9"/>
        <v>0</v>
      </c>
      <c r="L130" s="1">
        <f t="shared" si="11"/>
        <v>0</v>
      </c>
    </row>
    <row r="131" spans="1:12" s="2" customFormat="1" ht="22.5" customHeight="1">
      <c r="A131" s="153"/>
      <c r="B131" s="114" t="s">
        <v>194</v>
      </c>
      <c r="C131" s="23" t="s">
        <v>225</v>
      </c>
      <c r="D131" s="187">
        <v>45008252</v>
      </c>
      <c r="E131" s="34" t="s">
        <v>372</v>
      </c>
      <c r="F131" s="68" t="s">
        <v>369</v>
      </c>
      <c r="G131" s="49">
        <v>1650</v>
      </c>
      <c r="H131" s="50">
        <v>60</v>
      </c>
      <c r="I131" s="149">
        <v>0.4</v>
      </c>
      <c r="J131" s="89">
        <f t="shared" si="8"/>
        <v>0</v>
      </c>
      <c r="K131" s="1">
        <f t="shared" si="9"/>
        <v>0</v>
      </c>
      <c r="L131" s="1">
        <f t="shared" si="11"/>
        <v>0</v>
      </c>
    </row>
    <row r="132" spans="1:12" s="2" customFormat="1" ht="22.5" customHeight="1">
      <c r="A132" s="153"/>
      <c r="B132" s="114" t="s">
        <v>194</v>
      </c>
      <c r="C132" s="23" t="s">
        <v>226</v>
      </c>
      <c r="D132" s="187">
        <v>45008276</v>
      </c>
      <c r="E132" s="34" t="s">
        <v>402</v>
      </c>
      <c r="F132" s="68" t="s">
        <v>395</v>
      </c>
      <c r="G132" s="49">
        <v>1630</v>
      </c>
      <c r="H132" s="50">
        <v>70</v>
      </c>
      <c r="I132" s="149">
        <v>0.5</v>
      </c>
      <c r="J132" s="89">
        <f t="shared" si="8"/>
        <v>0</v>
      </c>
      <c r="K132" s="1">
        <f t="shared" si="9"/>
        <v>0</v>
      </c>
      <c r="L132" s="1">
        <f t="shared" si="11"/>
        <v>0</v>
      </c>
    </row>
    <row r="133" spans="1:12" s="2" customFormat="1" ht="22.5" customHeight="1">
      <c r="A133" s="153"/>
      <c r="B133" s="114" t="s">
        <v>194</v>
      </c>
      <c r="C133" s="22" t="s">
        <v>227</v>
      </c>
      <c r="D133" s="187">
        <v>45008290</v>
      </c>
      <c r="E133" s="35" t="s">
        <v>373</v>
      </c>
      <c r="F133" s="69" t="s">
        <v>374</v>
      </c>
      <c r="G133" s="51">
        <v>1700</v>
      </c>
      <c r="H133" s="50">
        <v>60</v>
      </c>
      <c r="I133" s="149">
        <v>0.4</v>
      </c>
      <c r="J133" s="89">
        <f t="shared" si="8"/>
        <v>0</v>
      </c>
      <c r="K133" s="1">
        <f t="shared" si="9"/>
        <v>0</v>
      </c>
      <c r="L133" s="1">
        <f t="shared" si="11"/>
        <v>0</v>
      </c>
    </row>
    <row r="134" spans="1:12" s="2" customFormat="1" ht="22.5" customHeight="1">
      <c r="A134" s="153"/>
      <c r="B134" s="114" t="s">
        <v>194</v>
      </c>
      <c r="C134" s="23" t="s">
        <v>228</v>
      </c>
      <c r="D134" s="187">
        <v>45008269</v>
      </c>
      <c r="E134" s="34" t="s">
        <v>392</v>
      </c>
      <c r="F134" s="68" t="s">
        <v>388</v>
      </c>
      <c r="G134" s="49">
        <v>1900</v>
      </c>
      <c r="H134" s="50">
        <v>85</v>
      </c>
      <c r="I134" s="149">
        <v>0.5</v>
      </c>
      <c r="J134" s="89">
        <f t="shared" si="8"/>
        <v>0</v>
      </c>
      <c r="K134" s="1">
        <f t="shared" si="9"/>
        <v>0</v>
      </c>
      <c r="L134" s="1">
        <f t="shared" si="11"/>
        <v>0</v>
      </c>
    </row>
    <row r="135" spans="1:12" s="2" customFormat="1" ht="22.5" customHeight="1">
      <c r="A135" s="153"/>
      <c r="B135" s="114" t="s">
        <v>194</v>
      </c>
      <c r="C135" s="23" t="s">
        <v>228</v>
      </c>
      <c r="D135" s="187">
        <v>45008283</v>
      </c>
      <c r="E135" s="34" t="s">
        <v>229</v>
      </c>
      <c r="F135" s="68" t="s">
        <v>209</v>
      </c>
      <c r="G135" s="49">
        <v>760</v>
      </c>
      <c r="H135" s="50">
        <v>15</v>
      </c>
      <c r="I135" s="149">
        <v>0.5</v>
      </c>
      <c r="J135" s="89">
        <f t="shared" si="8"/>
        <v>0</v>
      </c>
      <c r="K135" s="1">
        <f t="shared" si="9"/>
        <v>0</v>
      </c>
      <c r="L135" s="1">
        <f t="shared" si="11"/>
        <v>0</v>
      </c>
    </row>
    <row r="136" spans="1:12" s="2" customFormat="1" ht="22.5" customHeight="1">
      <c r="A136" s="153"/>
      <c r="B136" s="114" t="s">
        <v>194</v>
      </c>
      <c r="C136" s="23" t="s">
        <v>230</v>
      </c>
      <c r="D136" s="187">
        <v>45008351</v>
      </c>
      <c r="E136" s="34" t="s">
        <v>349</v>
      </c>
      <c r="F136" s="68" t="s">
        <v>350</v>
      </c>
      <c r="G136" s="49">
        <v>880</v>
      </c>
      <c r="H136" s="50">
        <v>45</v>
      </c>
      <c r="I136" s="149">
        <v>0.5</v>
      </c>
      <c r="J136" s="89">
        <f t="shared" si="8"/>
        <v>0</v>
      </c>
      <c r="K136" s="1">
        <f t="shared" si="9"/>
        <v>0</v>
      </c>
      <c r="L136" s="1">
        <f t="shared" si="11"/>
        <v>0</v>
      </c>
    </row>
    <row r="137" spans="1:12" s="2" customFormat="1" ht="22.5" customHeight="1">
      <c r="A137" s="153"/>
      <c r="B137" s="114" t="s">
        <v>194</v>
      </c>
      <c r="C137" s="23" t="s">
        <v>231</v>
      </c>
      <c r="D137" s="187">
        <v>45008412</v>
      </c>
      <c r="E137" s="34" t="s">
        <v>351</v>
      </c>
      <c r="F137" s="68" t="s">
        <v>346</v>
      </c>
      <c r="G137" s="49">
        <v>1380</v>
      </c>
      <c r="H137" s="50">
        <v>60</v>
      </c>
      <c r="I137" s="149">
        <v>0.5</v>
      </c>
      <c r="J137" s="89">
        <f t="shared" ref="J137:J200" si="12">G137*A137</f>
        <v>0</v>
      </c>
      <c r="K137" s="1">
        <f t="shared" ref="K137:K200" si="13">H137*A137</f>
        <v>0</v>
      </c>
      <c r="L137" s="1">
        <f t="shared" si="11"/>
        <v>0</v>
      </c>
    </row>
    <row r="138" spans="1:12" s="2" customFormat="1" ht="22.5" customHeight="1" thickBot="1">
      <c r="A138" s="154"/>
      <c r="B138" s="115" t="s">
        <v>194</v>
      </c>
      <c r="C138" s="24" t="s">
        <v>231</v>
      </c>
      <c r="D138" s="190">
        <v>45008313</v>
      </c>
      <c r="E138" s="36" t="s">
        <v>232</v>
      </c>
      <c r="F138" s="75" t="s">
        <v>233</v>
      </c>
      <c r="G138" s="53">
        <v>650</v>
      </c>
      <c r="H138" s="54">
        <v>35</v>
      </c>
      <c r="I138" s="149">
        <v>0.5</v>
      </c>
      <c r="J138" s="89">
        <f t="shared" si="12"/>
        <v>0</v>
      </c>
      <c r="K138" s="1">
        <f t="shared" si="13"/>
        <v>0</v>
      </c>
      <c r="L138" s="1">
        <f t="shared" si="11"/>
        <v>0</v>
      </c>
    </row>
    <row r="139" spans="1:12" s="1" customFormat="1" ht="22.5" customHeight="1">
      <c r="A139" s="153"/>
      <c r="B139" s="182" t="s">
        <v>234</v>
      </c>
      <c r="C139" s="25" t="s">
        <v>235</v>
      </c>
      <c r="D139" s="187">
        <v>45003035</v>
      </c>
      <c r="E139" s="35" t="s">
        <v>397</v>
      </c>
      <c r="F139" s="69" t="s">
        <v>395</v>
      </c>
      <c r="G139" s="51">
        <v>690</v>
      </c>
      <c r="H139" s="52">
        <v>290</v>
      </c>
      <c r="I139" s="149">
        <v>0.7</v>
      </c>
      <c r="J139" s="89">
        <f t="shared" si="12"/>
        <v>0</v>
      </c>
      <c r="K139" s="1">
        <f t="shared" si="13"/>
        <v>0</v>
      </c>
      <c r="L139" s="1">
        <f t="shared" si="11"/>
        <v>0</v>
      </c>
    </row>
    <row r="140" spans="1:12" s="1" customFormat="1" ht="22.5" customHeight="1">
      <c r="A140" s="153"/>
      <c r="B140" s="182" t="s">
        <v>234</v>
      </c>
      <c r="C140" s="25" t="s">
        <v>236</v>
      </c>
      <c r="D140" s="187">
        <v>45003042</v>
      </c>
      <c r="E140" s="34" t="s">
        <v>237</v>
      </c>
      <c r="F140" s="68" t="s">
        <v>238</v>
      </c>
      <c r="G140" s="49">
        <v>1050</v>
      </c>
      <c r="H140" s="50">
        <v>500</v>
      </c>
      <c r="I140" s="149">
        <v>0.5</v>
      </c>
      <c r="J140" s="89">
        <f t="shared" si="12"/>
        <v>0</v>
      </c>
      <c r="K140" s="1">
        <f t="shared" si="13"/>
        <v>0</v>
      </c>
      <c r="L140" s="1">
        <f t="shared" si="11"/>
        <v>0</v>
      </c>
    </row>
    <row r="141" spans="1:12" s="1" customFormat="1" ht="22.5" customHeight="1" thickBot="1">
      <c r="A141" s="154"/>
      <c r="B141" s="183" t="s">
        <v>234</v>
      </c>
      <c r="C141" s="26" t="s">
        <v>236</v>
      </c>
      <c r="D141" s="188">
        <v>45003059</v>
      </c>
      <c r="E141" s="36" t="s">
        <v>239</v>
      </c>
      <c r="F141" s="68" t="s">
        <v>189</v>
      </c>
      <c r="G141" s="53">
        <v>1970</v>
      </c>
      <c r="H141" s="50">
        <v>710</v>
      </c>
      <c r="I141" s="149">
        <v>0.5</v>
      </c>
      <c r="J141" s="89">
        <f t="shared" si="12"/>
        <v>0</v>
      </c>
      <c r="K141" s="1">
        <f t="shared" si="13"/>
        <v>0</v>
      </c>
      <c r="L141" s="1">
        <f t="shared" si="11"/>
        <v>0</v>
      </c>
    </row>
    <row r="142" spans="1:12" s="1" customFormat="1" ht="22.5" customHeight="1">
      <c r="A142" s="159"/>
      <c r="B142" s="116" t="s">
        <v>240</v>
      </c>
      <c r="C142" s="27" t="s">
        <v>241</v>
      </c>
      <c r="D142" s="189">
        <v>45009006</v>
      </c>
      <c r="E142" s="40" t="s">
        <v>242</v>
      </c>
      <c r="F142" s="71" t="s">
        <v>30</v>
      </c>
      <c r="G142" s="63">
        <v>80</v>
      </c>
      <c r="H142" s="62">
        <v>145</v>
      </c>
      <c r="I142" s="149">
        <v>0.5</v>
      </c>
      <c r="J142" s="89">
        <f t="shared" si="12"/>
        <v>0</v>
      </c>
      <c r="K142" s="1">
        <f t="shared" si="13"/>
        <v>0</v>
      </c>
      <c r="L142" s="1">
        <f t="shared" si="11"/>
        <v>0</v>
      </c>
    </row>
    <row r="143" spans="1:12" s="2" customFormat="1" ht="22.5" customHeight="1">
      <c r="A143" s="152"/>
      <c r="B143" s="117" t="s">
        <v>240</v>
      </c>
      <c r="C143" s="28" t="s">
        <v>241</v>
      </c>
      <c r="D143" s="187">
        <v>45009013</v>
      </c>
      <c r="E143" s="34" t="s">
        <v>389</v>
      </c>
      <c r="F143" s="68" t="s">
        <v>388</v>
      </c>
      <c r="G143" s="49">
        <v>270</v>
      </c>
      <c r="H143" s="50">
        <v>110</v>
      </c>
      <c r="I143" s="149">
        <v>0.3</v>
      </c>
      <c r="J143" s="89">
        <f t="shared" si="12"/>
        <v>0</v>
      </c>
      <c r="K143" s="1">
        <f t="shared" si="13"/>
        <v>0</v>
      </c>
      <c r="L143" s="1">
        <f t="shared" ref="L143:L174" si="14">I143*A143</f>
        <v>0</v>
      </c>
    </row>
    <row r="144" spans="1:12" s="1" customFormat="1" ht="22.5" customHeight="1">
      <c r="A144" s="153"/>
      <c r="B144" s="117" t="s">
        <v>240</v>
      </c>
      <c r="C144" s="28" t="s">
        <v>243</v>
      </c>
      <c r="D144" s="187">
        <v>45009020</v>
      </c>
      <c r="E144" s="34" t="s">
        <v>244</v>
      </c>
      <c r="F144" s="68" t="s">
        <v>191</v>
      </c>
      <c r="G144" s="49">
        <v>300</v>
      </c>
      <c r="H144" s="50">
        <v>430</v>
      </c>
      <c r="I144" s="149">
        <v>0.5</v>
      </c>
      <c r="J144" s="89">
        <f t="shared" si="12"/>
        <v>0</v>
      </c>
      <c r="K144" s="1">
        <f t="shared" si="13"/>
        <v>0</v>
      </c>
      <c r="L144" s="1">
        <f t="shared" si="14"/>
        <v>0</v>
      </c>
    </row>
    <row r="145" spans="1:12" s="1" customFormat="1" ht="22.5" customHeight="1">
      <c r="A145" s="153"/>
      <c r="B145" s="117" t="s">
        <v>240</v>
      </c>
      <c r="C145" s="28" t="s">
        <v>243</v>
      </c>
      <c r="D145" s="187">
        <v>45009037</v>
      </c>
      <c r="E145" s="34" t="s">
        <v>245</v>
      </c>
      <c r="F145" s="68" t="s">
        <v>207</v>
      </c>
      <c r="G145" s="49">
        <v>260</v>
      </c>
      <c r="H145" s="50">
        <v>125</v>
      </c>
      <c r="I145" s="149">
        <v>0.5</v>
      </c>
      <c r="J145" s="89">
        <f t="shared" si="12"/>
        <v>0</v>
      </c>
      <c r="K145" s="1">
        <f t="shared" si="13"/>
        <v>0</v>
      </c>
      <c r="L145" s="1">
        <f t="shared" si="14"/>
        <v>0</v>
      </c>
    </row>
    <row r="146" spans="1:12" s="1" customFormat="1" ht="22.5" customHeight="1">
      <c r="A146" s="153"/>
      <c r="B146" s="117" t="s">
        <v>240</v>
      </c>
      <c r="C146" s="28" t="s">
        <v>243</v>
      </c>
      <c r="D146" s="187">
        <v>45009044</v>
      </c>
      <c r="E146" s="34" t="s">
        <v>246</v>
      </c>
      <c r="F146" s="68" t="s">
        <v>247</v>
      </c>
      <c r="G146" s="49">
        <v>120</v>
      </c>
      <c r="H146" s="50">
        <v>85</v>
      </c>
      <c r="I146" s="149">
        <v>0.5</v>
      </c>
      <c r="J146" s="89">
        <f t="shared" si="12"/>
        <v>0</v>
      </c>
      <c r="K146" s="1">
        <f t="shared" si="13"/>
        <v>0</v>
      </c>
      <c r="L146" s="1">
        <f t="shared" si="14"/>
        <v>0</v>
      </c>
    </row>
    <row r="147" spans="1:12" s="1" customFormat="1" ht="22.5" customHeight="1">
      <c r="A147" s="153"/>
      <c r="B147" s="117" t="s">
        <v>240</v>
      </c>
      <c r="C147" s="28" t="s">
        <v>243</v>
      </c>
      <c r="D147" s="187">
        <v>45009051</v>
      </c>
      <c r="E147" s="34" t="s">
        <v>248</v>
      </c>
      <c r="F147" s="68" t="s">
        <v>191</v>
      </c>
      <c r="G147" s="49">
        <v>130</v>
      </c>
      <c r="H147" s="50">
        <v>85</v>
      </c>
      <c r="I147" s="149">
        <v>0.5</v>
      </c>
      <c r="J147" s="89">
        <f t="shared" si="12"/>
        <v>0</v>
      </c>
      <c r="K147" s="1">
        <f t="shared" si="13"/>
        <v>0</v>
      </c>
      <c r="L147" s="1">
        <f t="shared" si="14"/>
        <v>0</v>
      </c>
    </row>
    <row r="148" spans="1:12" s="1" customFormat="1" ht="22.5" customHeight="1">
      <c r="A148" s="153"/>
      <c r="B148" s="117" t="s">
        <v>240</v>
      </c>
      <c r="C148" s="28" t="s">
        <v>249</v>
      </c>
      <c r="D148" s="187">
        <v>45009068</v>
      </c>
      <c r="E148" s="34" t="s">
        <v>250</v>
      </c>
      <c r="F148" s="68" t="s">
        <v>53</v>
      </c>
      <c r="G148" s="49">
        <v>1030</v>
      </c>
      <c r="H148" s="50">
        <v>321</v>
      </c>
      <c r="I148" s="149">
        <v>0.5</v>
      </c>
      <c r="J148" s="89">
        <f t="shared" si="12"/>
        <v>0</v>
      </c>
      <c r="K148" s="1">
        <f t="shared" si="13"/>
        <v>0</v>
      </c>
      <c r="L148" s="1">
        <f t="shared" si="14"/>
        <v>0</v>
      </c>
    </row>
    <row r="149" spans="1:12" s="1" customFormat="1" ht="22.5" customHeight="1">
      <c r="A149" s="153"/>
      <c r="B149" s="117" t="s">
        <v>240</v>
      </c>
      <c r="C149" s="28" t="s">
        <v>249</v>
      </c>
      <c r="D149" s="187">
        <v>45009075</v>
      </c>
      <c r="E149" s="34" t="s">
        <v>251</v>
      </c>
      <c r="F149" s="68" t="s">
        <v>252</v>
      </c>
      <c r="G149" s="49">
        <v>790</v>
      </c>
      <c r="H149" s="50">
        <v>245</v>
      </c>
      <c r="I149" s="149">
        <v>0.5</v>
      </c>
      <c r="J149" s="89">
        <f t="shared" si="12"/>
        <v>0</v>
      </c>
      <c r="K149" s="1">
        <f t="shared" si="13"/>
        <v>0</v>
      </c>
      <c r="L149" s="1">
        <f t="shared" si="14"/>
        <v>0</v>
      </c>
    </row>
    <row r="150" spans="1:12" s="1" customFormat="1" ht="22.5" customHeight="1">
      <c r="A150" s="153"/>
      <c r="B150" s="117" t="s">
        <v>240</v>
      </c>
      <c r="C150" s="28" t="s">
        <v>249</v>
      </c>
      <c r="D150" s="187">
        <v>45009082</v>
      </c>
      <c r="E150" s="34" t="s">
        <v>253</v>
      </c>
      <c r="F150" s="68" t="s">
        <v>254</v>
      </c>
      <c r="G150" s="49">
        <v>490</v>
      </c>
      <c r="H150" s="50">
        <v>341</v>
      </c>
      <c r="I150" s="149">
        <v>0.5</v>
      </c>
      <c r="J150" s="89">
        <f t="shared" si="12"/>
        <v>0</v>
      </c>
      <c r="K150" s="1">
        <f t="shared" si="13"/>
        <v>0</v>
      </c>
      <c r="L150" s="1">
        <f t="shared" si="14"/>
        <v>0</v>
      </c>
    </row>
    <row r="151" spans="1:12" s="1" customFormat="1" ht="22.5" customHeight="1">
      <c r="A151" s="153"/>
      <c r="B151" s="117" t="s">
        <v>240</v>
      </c>
      <c r="C151" s="28" t="s">
        <v>249</v>
      </c>
      <c r="D151" s="187">
        <v>45009099</v>
      </c>
      <c r="E151" s="34" t="s">
        <v>255</v>
      </c>
      <c r="F151" s="68" t="s">
        <v>256</v>
      </c>
      <c r="G151" s="49">
        <v>470</v>
      </c>
      <c r="H151" s="50">
        <v>277</v>
      </c>
      <c r="I151" s="149">
        <v>0.5</v>
      </c>
      <c r="J151" s="89">
        <f t="shared" si="12"/>
        <v>0</v>
      </c>
      <c r="K151" s="1">
        <f t="shared" si="13"/>
        <v>0</v>
      </c>
      <c r="L151" s="1">
        <f t="shared" si="14"/>
        <v>0</v>
      </c>
    </row>
    <row r="152" spans="1:12" s="1" customFormat="1" ht="22.5" customHeight="1">
      <c r="A152" s="153"/>
      <c r="B152" s="117" t="s">
        <v>240</v>
      </c>
      <c r="C152" s="28" t="s">
        <v>249</v>
      </c>
      <c r="D152" s="187">
        <v>45009105</v>
      </c>
      <c r="E152" s="34" t="s">
        <v>257</v>
      </c>
      <c r="F152" s="68" t="s">
        <v>258</v>
      </c>
      <c r="G152" s="49">
        <v>410</v>
      </c>
      <c r="H152" s="50">
        <v>385</v>
      </c>
      <c r="I152" s="149">
        <v>0.5</v>
      </c>
      <c r="J152" s="89">
        <f t="shared" si="12"/>
        <v>0</v>
      </c>
      <c r="K152" s="1">
        <f t="shared" si="13"/>
        <v>0</v>
      </c>
      <c r="L152" s="1">
        <f t="shared" si="14"/>
        <v>0</v>
      </c>
    </row>
    <row r="153" spans="1:12" s="1" customFormat="1" ht="22.5" customHeight="1">
      <c r="A153" s="153"/>
      <c r="B153" s="117" t="s">
        <v>240</v>
      </c>
      <c r="C153" s="28" t="s">
        <v>249</v>
      </c>
      <c r="D153" s="187">
        <v>45009112</v>
      </c>
      <c r="E153" s="34" t="s">
        <v>259</v>
      </c>
      <c r="F153" s="68" t="s">
        <v>77</v>
      </c>
      <c r="G153" s="49">
        <v>200</v>
      </c>
      <c r="H153" s="50">
        <v>290</v>
      </c>
      <c r="I153" s="149">
        <v>0.5</v>
      </c>
      <c r="J153" s="89">
        <f t="shared" si="12"/>
        <v>0</v>
      </c>
      <c r="K153" s="1">
        <f t="shared" si="13"/>
        <v>0</v>
      </c>
      <c r="L153" s="1">
        <f t="shared" si="14"/>
        <v>0</v>
      </c>
    </row>
    <row r="154" spans="1:12" s="1" customFormat="1" ht="22.5" customHeight="1">
      <c r="A154" s="153"/>
      <c r="B154" s="117" t="s">
        <v>240</v>
      </c>
      <c r="C154" s="28" t="s">
        <v>249</v>
      </c>
      <c r="D154" s="187">
        <v>45009129</v>
      </c>
      <c r="E154" s="34" t="s">
        <v>260</v>
      </c>
      <c r="F154" s="68" t="s">
        <v>136</v>
      </c>
      <c r="G154" s="49">
        <v>210</v>
      </c>
      <c r="H154" s="50">
        <v>235</v>
      </c>
      <c r="I154" s="149">
        <v>0.5</v>
      </c>
      <c r="J154" s="89">
        <f t="shared" si="12"/>
        <v>0</v>
      </c>
      <c r="K154" s="1">
        <f t="shared" si="13"/>
        <v>0</v>
      </c>
      <c r="L154" s="1">
        <f t="shared" si="14"/>
        <v>0</v>
      </c>
    </row>
    <row r="155" spans="1:12" s="1" customFormat="1" ht="22.5" customHeight="1">
      <c r="A155" s="153"/>
      <c r="B155" s="117" t="s">
        <v>240</v>
      </c>
      <c r="C155" s="28" t="s">
        <v>249</v>
      </c>
      <c r="D155" s="187">
        <v>45009136</v>
      </c>
      <c r="E155" s="34" t="s">
        <v>261</v>
      </c>
      <c r="F155" s="68" t="s">
        <v>262</v>
      </c>
      <c r="G155" s="49">
        <v>280</v>
      </c>
      <c r="H155" s="50">
        <v>470</v>
      </c>
      <c r="I155" s="149">
        <v>0.5</v>
      </c>
      <c r="J155" s="89">
        <f t="shared" si="12"/>
        <v>0</v>
      </c>
      <c r="K155" s="1">
        <f t="shared" si="13"/>
        <v>0</v>
      </c>
      <c r="L155" s="1">
        <f t="shared" si="14"/>
        <v>0</v>
      </c>
    </row>
    <row r="156" spans="1:12" s="1" customFormat="1" ht="22.5" customHeight="1">
      <c r="A156" s="153"/>
      <c r="B156" s="117" t="s">
        <v>240</v>
      </c>
      <c r="C156" s="28" t="s">
        <v>249</v>
      </c>
      <c r="D156" s="187">
        <v>45009143</v>
      </c>
      <c r="E156" s="34" t="s">
        <v>263</v>
      </c>
      <c r="F156" s="68" t="s">
        <v>264</v>
      </c>
      <c r="G156" s="49">
        <v>180</v>
      </c>
      <c r="H156" s="50">
        <v>310</v>
      </c>
      <c r="I156" s="149">
        <v>0.5</v>
      </c>
      <c r="J156" s="89">
        <f t="shared" si="12"/>
        <v>0</v>
      </c>
      <c r="K156" s="1">
        <f t="shared" si="13"/>
        <v>0</v>
      </c>
      <c r="L156" s="1">
        <f t="shared" si="14"/>
        <v>0</v>
      </c>
    </row>
    <row r="157" spans="1:12" s="1" customFormat="1" ht="22.5" customHeight="1">
      <c r="A157" s="153"/>
      <c r="B157" s="117" t="s">
        <v>240</v>
      </c>
      <c r="C157" s="28" t="s">
        <v>249</v>
      </c>
      <c r="D157" s="187">
        <v>45009150</v>
      </c>
      <c r="E157" s="34" t="s">
        <v>265</v>
      </c>
      <c r="F157" s="68" t="s">
        <v>266</v>
      </c>
      <c r="G157" s="49">
        <v>200</v>
      </c>
      <c r="H157" s="50">
        <v>265</v>
      </c>
      <c r="I157" s="149">
        <v>0.5</v>
      </c>
      <c r="J157" s="89">
        <f t="shared" si="12"/>
        <v>0</v>
      </c>
      <c r="K157" s="1">
        <f t="shared" si="13"/>
        <v>0</v>
      </c>
      <c r="L157" s="1">
        <f t="shared" si="14"/>
        <v>0</v>
      </c>
    </row>
    <row r="158" spans="1:12" s="1" customFormat="1" ht="22.5" customHeight="1">
      <c r="A158" s="153"/>
      <c r="B158" s="117" t="s">
        <v>240</v>
      </c>
      <c r="C158" s="28" t="s">
        <v>249</v>
      </c>
      <c r="D158" s="187">
        <v>45009167</v>
      </c>
      <c r="E158" s="34" t="s">
        <v>267</v>
      </c>
      <c r="F158" s="68" t="s">
        <v>268</v>
      </c>
      <c r="G158" s="49">
        <v>210</v>
      </c>
      <c r="H158" s="50">
        <v>230</v>
      </c>
      <c r="I158" s="149">
        <v>0.5</v>
      </c>
      <c r="J158" s="89">
        <f t="shared" si="12"/>
        <v>0</v>
      </c>
      <c r="K158" s="1">
        <f t="shared" si="13"/>
        <v>0</v>
      </c>
      <c r="L158" s="1">
        <f t="shared" si="14"/>
        <v>0</v>
      </c>
    </row>
    <row r="159" spans="1:12" s="1" customFormat="1" ht="22.5" customHeight="1">
      <c r="A159" s="153"/>
      <c r="B159" s="117" t="s">
        <v>240</v>
      </c>
      <c r="C159" s="28" t="s">
        <v>249</v>
      </c>
      <c r="D159" s="187">
        <v>45009174</v>
      </c>
      <c r="E159" s="34" t="s">
        <v>269</v>
      </c>
      <c r="F159" s="68" t="s">
        <v>270</v>
      </c>
      <c r="G159" s="49">
        <v>350</v>
      </c>
      <c r="H159" s="50">
        <v>390</v>
      </c>
      <c r="I159" s="149">
        <v>0.5</v>
      </c>
      <c r="J159" s="89">
        <f t="shared" si="12"/>
        <v>0</v>
      </c>
      <c r="K159" s="1">
        <f t="shared" si="13"/>
        <v>0</v>
      </c>
      <c r="L159" s="1">
        <f t="shared" si="14"/>
        <v>0</v>
      </c>
    </row>
    <row r="160" spans="1:12" s="1" customFormat="1" ht="22.5" customHeight="1">
      <c r="A160" s="153"/>
      <c r="B160" s="117" t="s">
        <v>240</v>
      </c>
      <c r="C160" s="28" t="s">
        <v>249</v>
      </c>
      <c r="D160" s="187">
        <v>45009181</v>
      </c>
      <c r="E160" s="34" t="s">
        <v>271</v>
      </c>
      <c r="F160" s="68" t="s">
        <v>272</v>
      </c>
      <c r="G160" s="49">
        <v>300</v>
      </c>
      <c r="H160" s="50">
        <v>345</v>
      </c>
      <c r="I160" s="149">
        <v>0.5</v>
      </c>
      <c r="J160" s="89">
        <f t="shared" si="12"/>
        <v>0</v>
      </c>
      <c r="K160" s="1">
        <f t="shared" si="13"/>
        <v>0</v>
      </c>
      <c r="L160" s="1">
        <f t="shared" si="14"/>
        <v>0</v>
      </c>
    </row>
    <row r="161" spans="1:12" s="1" customFormat="1" ht="22.5" customHeight="1">
      <c r="A161" s="153"/>
      <c r="B161" s="117" t="s">
        <v>240</v>
      </c>
      <c r="C161" s="28" t="s">
        <v>249</v>
      </c>
      <c r="D161" s="187">
        <v>45009198</v>
      </c>
      <c r="E161" s="34" t="s">
        <v>273</v>
      </c>
      <c r="F161" s="68" t="s">
        <v>274</v>
      </c>
      <c r="G161" s="49">
        <v>330</v>
      </c>
      <c r="H161" s="50">
        <v>375</v>
      </c>
      <c r="I161" s="149">
        <v>0.5</v>
      </c>
      <c r="J161" s="89">
        <f t="shared" si="12"/>
        <v>0</v>
      </c>
      <c r="K161" s="1">
        <f t="shared" si="13"/>
        <v>0</v>
      </c>
      <c r="L161" s="1">
        <f t="shared" si="14"/>
        <v>0</v>
      </c>
    </row>
    <row r="162" spans="1:12" s="1" customFormat="1" ht="22.5" customHeight="1">
      <c r="A162" s="153"/>
      <c r="B162" s="117" t="s">
        <v>240</v>
      </c>
      <c r="C162" s="28" t="s">
        <v>249</v>
      </c>
      <c r="D162" s="187">
        <v>45009204</v>
      </c>
      <c r="E162" s="34" t="s">
        <v>275</v>
      </c>
      <c r="F162" s="68" t="s">
        <v>149</v>
      </c>
      <c r="G162" s="49">
        <v>470</v>
      </c>
      <c r="H162" s="50">
        <v>470</v>
      </c>
      <c r="I162" s="149">
        <v>0.5</v>
      </c>
      <c r="J162" s="89">
        <f t="shared" si="12"/>
        <v>0</v>
      </c>
      <c r="K162" s="1">
        <f t="shared" si="13"/>
        <v>0</v>
      </c>
      <c r="L162" s="1">
        <f t="shared" si="14"/>
        <v>0</v>
      </c>
    </row>
    <row r="163" spans="1:12" s="1" customFormat="1" ht="22.5" customHeight="1">
      <c r="A163" s="153"/>
      <c r="B163" s="117" t="s">
        <v>240</v>
      </c>
      <c r="C163" s="28" t="s">
        <v>249</v>
      </c>
      <c r="D163" s="187">
        <v>45009211</v>
      </c>
      <c r="E163" s="34" t="s">
        <v>276</v>
      </c>
      <c r="F163" s="68" t="s">
        <v>219</v>
      </c>
      <c r="G163" s="49">
        <v>420</v>
      </c>
      <c r="H163" s="50">
        <v>420</v>
      </c>
      <c r="I163" s="149">
        <v>0.5</v>
      </c>
      <c r="J163" s="89">
        <f t="shared" si="12"/>
        <v>0</v>
      </c>
      <c r="K163" s="1">
        <f t="shared" si="13"/>
        <v>0</v>
      </c>
      <c r="L163" s="1">
        <f t="shared" si="14"/>
        <v>0</v>
      </c>
    </row>
    <row r="164" spans="1:12" s="1" customFormat="1" ht="22.5" customHeight="1">
      <c r="A164" s="153"/>
      <c r="B164" s="117" t="s">
        <v>240</v>
      </c>
      <c r="C164" s="28" t="s">
        <v>249</v>
      </c>
      <c r="D164" s="187">
        <v>45009228</v>
      </c>
      <c r="E164" s="34" t="s">
        <v>277</v>
      </c>
      <c r="F164" s="68" t="s">
        <v>32</v>
      </c>
      <c r="G164" s="49">
        <v>330</v>
      </c>
      <c r="H164" s="50">
        <v>335</v>
      </c>
      <c r="I164" s="149">
        <v>0.5</v>
      </c>
      <c r="J164" s="89">
        <f t="shared" si="12"/>
        <v>0</v>
      </c>
      <c r="K164" s="1">
        <f t="shared" si="13"/>
        <v>0</v>
      </c>
      <c r="L164" s="1">
        <f t="shared" si="14"/>
        <v>0</v>
      </c>
    </row>
    <row r="165" spans="1:12" s="1" customFormat="1" ht="22.5" customHeight="1">
      <c r="A165" s="153"/>
      <c r="B165" s="117" t="s">
        <v>240</v>
      </c>
      <c r="C165" s="28" t="s">
        <v>249</v>
      </c>
      <c r="D165" s="187">
        <v>45009235</v>
      </c>
      <c r="E165" s="34" t="s">
        <v>278</v>
      </c>
      <c r="F165" s="68" t="s">
        <v>238</v>
      </c>
      <c r="G165" s="49">
        <v>400</v>
      </c>
      <c r="H165" s="50">
        <v>415</v>
      </c>
      <c r="I165" s="149">
        <v>0.5</v>
      </c>
      <c r="J165" s="89">
        <f t="shared" si="12"/>
        <v>0</v>
      </c>
      <c r="K165" s="1">
        <f t="shared" si="13"/>
        <v>0</v>
      </c>
      <c r="L165" s="1">
        <f t="shared" si="14"/>
        <v>0</v>
      </c>
    </row>
    <row r="166" spans="1:12" s="1" customFormat="1" ht="22.5" customHeight="1">
      <c r="A166" s="153"/>
      <c r="B166" s="117" t="s">
        <v>240</v>
      </c>
      <c r="C166" s="28" t="s">
        <v>249</v>
      </c>
      <c r="D166" s="187">
        <v>45009242</v>
      </c>
      <c r="E166" s="34" t="s">
        <v>279</v>
      </c>
      <c r="F166" s="68" t="s">
        <v>209</v>
      </c>
      <c r="G166" s="49">
        <v>410</v>
      </c>
      <c r="H166" s="50">
        <v>385</v>
      </c>
      <c r="I166" s="149">
        <v>0.5</v>
      </c>
      <c r="J166" s="89">
        <f t="shared" si="12"/>
        <v>0</v>
      </c>
      <c r="K166" s="1">
        <f t="shared" si="13"/>
        <v>0</v>
      </c>
      <c r="L166" s="1">
        <f t="shared" si="14"/>
        <v>0</v>
      </c>
    </row>
    <row r="167" spans="1:12" s="1" customFormat="1" ht="22.5" customHeight="1">
      <c r="A167" s="153"/>
      <c r="B167" s="117" t="s">
        <v>240</v>
      </c>
      <c r="C167" s="28" t="s">
        <v>249</v>
      </c>
      <c r="D167" s="187">
        <v>45009259</v>
      </c>
      <c r="E167" s="34" t="s">
        <v>280</v>
      </c>
      <c r="F167" s="68" t="s">
        <v>281</v>
      </c>
      <c r="G167" s="49">
        <v>360</v>
      </c>
      <c r="H167" s="50">
        <v>260</v>
      </c>
      <c r="I167" s="149">
        <v>0.5</v>
      </c>
      <c r="J167" s="89">
        <f t="shared" si="12"/>
        <v>0</v>
      </c>
      <c r="K167" s="1">
        <f t="shared" si="13"/>
        <v>0</v>
      </c>
      <c r="L167" s="1">
        <f t="shared" si="14"/>
        <v>0</v>
      </c>
    </row>
    <row r="168" spans="1:12" s="1" customFormat="1" ht="22.5" customHeight="1">
      <c r="A168" s="153"/>
      <c r="B168" s="117" t="s">
        <v>240</v>
      </c>
      <c r="C168" s="28" t="s">
        <v>249</v>
      </c>
      <c r="D168" s="187">
        <v>45009266</v>
      </c>
      <c r="E168" s="34" t="s">
        <v>282</v>
      </c>
      <c r="F168" s="68" t="s">
        <v>207</v>
      </c>
      <c r="G168" s="49">
        <v>400</v>
      </c>
      <c r="H168" s="50">
        <v>300</v>
      </c>
      <c r="I168" s="149">
        <v>0.5</v>
      </c>
      <c r="J168" s="89">
        <f t="shared" si="12"/>
        <v>0</v>
      </c>
      <c r="K168" s="1">
        <f t="shared" si="13"/>
        <v>0</v>
      </c>
      <c r="L168" s="1">
        <f t="shared" si="14"/>
        <v>0</v>
      </c>
    </row>
    <row r="169" spans="1:12" s="1" customFormat="1" ht="22.5" customHeight="1">
      <c r="A169" s="153"/>
      <c r="B169" s="117" t="s">
        <v>240</v>
      </c>
      <c r="C169" s="28" t="s">
        <v>249</v>
      </c>
      <c r="D169" s="187">
        <v>45009273</v>
      </c>
      <c r="E169" s="34" t="s">
        <v>283</v>
      </c>
      <c r="F169" s="68" t="s">
        <v>25</v>
      </c>
      <c r="G169" s="49">
        <v>340</v>
      </c>
      <c r="H169" s="50">
        <v>210</v>
      </c>
      <c r="I169" s="149">
        <v>0.5</v>
      </c>
      <c r="J169" s="89">
        <f t="shared" si="12"/>
        <v>0</v>
      </c>
      <c r="K169" s="1">
        <f t="shared" si="13"/>
        <v>0</v>
      </c>
      <c r="L169" s="1">
        <f t="shared" si="14"/>
        <v>0</v>
      </c>
    </row>
    <row r="170" spans="1:12" s="1" customFormat="1" ht="22.5" customHeight="1">
      <c r="A170" s="153"/>
      <c r="B170" s="117" t="s">
        <v>240</v>
      </c>
      <c r="C170" s="28" t="s">
        <v>249</v>
      </c>
      <c r="D170" s="187">
        <v>45009280</v>
      </c>
      <c r="E170" s="34" t="s">
        <v>284</v>
      </c>
      <c r="F170" s="68" t="s">
        <v>41</v>
      </c>
      <c r="G170" s="49">
        <v>530</v>
      </c>
      <c r="H170" s="50">
        <v>270</v>
      </c>
      <c r="I170" s="149">
        <v>0.5</v>
      </c>
      <c r="J170" s="89">
        <f t="shared" si="12"/>
        <v>0</v>
      </c>
      <c r="K170" s="1">
        <f t="shared" si="13"/>
        <v>0</v>
      </c>
      <c r="L170" s="1">
        <f t="shared" si="14"/>
        <v>0</v>
      </c>
    </row>
    <row r="171" spans="1:12" s="1" customFormat="1" ht="22.5" customHeight="1">
      <c r="A171" s="153"/>
      <c r="B171" s="117" t="s">
        <v>240</v>
      </c>
      <c r="C171" s="28" t="s">
        <v>249</v>
      </c>
      <c r="D171" s="187">
        <v>45009518</v>
      </c>
      <c r="E171" s="34" t="s">
        <v>285</v>
      </c>
      <c r="F171" s="68" t="s">
        <v>42</v>
      </c>
      <c r="G171" s="49">
        <v>610</v>
      </c>
      <c r="H171" s="50">
        <v>295</v>
      </c>
      <c r="I171" s="149">
        <v>0.5</v>
      </c>
      <c r="J171" s="89">
        <f t="shared" si="12"/>
        <v>0</v>
      </c>
      <c r="K171" s="1">
        <f t="shared" si="13"/>
        <v>0</v>
      </c>
      <c r="L171" s="1">
        <f t="shared" si="14"/>
        <v>0</v>
      </c>
    </row>
    <row r="172" spans="1:12" s="1" customFormat="1" ht="22.5" customHeight="1">
      <c r="A172" s="153"/>
      <c r="B172" s="117" t="s">
        <v>240</v>
      </c>
      <c r="C172" s="28" t="s">
        <v>249</v>
      </c>
      <c r="D172" s="187">
        <v>45009556</v>
      </c>
      <c r="E172" s="34" t="s">
        <v>286</v>
      </c>
      <c r="F172" s="68" t="s">
        <v>287</v>
      </c>
      <c r="G172" s="49">
        <v>560</v>
      </c>
      <c r="H172" s="50">
        <v>255</v>
      </c>
      <c r="I172" s="149">
        <v>0.5</v>
      </c>
      <c r="J172" s="89">
        <f t="shared" si="12"/>
        <v>0</v>
      </c>
      <c r="K172" s="1">
        <f t="shared" si="13"/>
        <v>0</v>
      </c>
      <c r="L172" s="1">
        <f t="shared" si="14"/>
        <v>0</v>
      </c>
    </row>
    <row r="173" spans="1:12" s="1" customFormat="1" ht="22.5" customHeight="1">
      <c r="A173" s="153"/>
      <c r="B173" s="117" t="s">
        <v>240</v>
      </c>
      <c r="C173" s="28" t="s">
        <v>249</v>
      </c>
      <c r="D173" s="187">
        <v>45009570</v>
      </c>
      <c r="E173" s="34" t="s">
        <v>390</v>
      </c>
      <c r="F173" s="68" t="s">
        <v>388</v>
      </c>
      <c r="G173" s="49">
        <v>430</v>
      </c>
      <c r="H173" s="50">
        <v>260</v>
      </c>
      <c r="I173" s="149">
        <v>0.5</v>
      </c>
      <c r="J173" s="89">
        <f t="shared" si="12"/>
        <v>0</v>
      </c>
      <c r="K173" s="1">
        <f t="shared" si="13"/>
        <v>0</v>
      </c>
      <c r="L173" s="1">
        <f t="shared" si="14"/>
        <v>0</v>
      </c>
    </row>
    <row r="174" spans="1:12" s="1" customFormat="1" ht="22.5" customHeight="1">
      <c r="A174" s="153"/>
      <c r="B174" s="117" t="s">
        <v>240</v>
      </c>
      <c r="C174" s="28" t="s">
        <v>249</v>
      </c>
      <c r="D174" s="187">
        <v>45009297</v>
      </c>
      <c r="E174" s="34" t="s">
        <v>288</v>
      </c>
      <c r="F174" s="68" t="s">
        <v>254</v>
      </c>
      <c r="G174" s="49">
        <v>4730</v>
      </c>
      <c r="H174" s="50">
        <v>867</v>
      </c>
      <c r="I174" s="149">
        <v>2.2000000000000002</v>
      </c>
      <c r="J174" s="89">
        <f t="shared" si="12"/>
        <v>0</v>
      </c>
      <c r="K174" s="1">
        <f t="shared" si="13"/>
        <v>0</v>
      </c>
      <c r="L174" s="1">
        <f t="shared" si="14"/>
        <v>0</v>
      </c>
    </row>
    <row r="175" spans="1:12" s="1" customFormat="1" ht="22.5" customHeight="1">
      <c r="A175" s="153"/>
      <c r="B175" s="117" t="s">
        <v>240</v>
      </c>
      <c r="C175" s="28" t="s">
        <v>249</v>
      </c>
      <c r="D175" s="187">
        <v>45009303</v>
      </c>
      <c r="E175" s="34" t="s">
        <v>289</v>
      </c>
      <c r="F175" s="68" t="s">
        <v>290</v>
      </c>
      <c r="G175" s="49">
        <v>2690</v>
      </c>
      <c r="H175" s="50">
        <v>885</v>
      </c>
      <c r="I175" s="149">
        <v>2.2999999999999998</v>
      </c>
      <c r="J175" s="89">
        <f t="shared" si="12"/>
        <v>0</v>
      </c>
      <c r="K175" s="1">
        <f t="shared" si="13"/>
        <v>0</v>
      </c>
      <c r="L175" s="1">
        <f t="shared" ref="L175:L209" si="15">I175*A175</f>
        <v>0</v>
      </c>
    </row>
    <row r="176" spans="1:12" s="1" customFormat="1" ht="22.5" customHeight="1">
      <c r="A176" s="153"/>
      <c r="B176" s="117" t="s">
        <v>240</v>
      </c>
      <c r="C176" s="28" t="s">
        <v>249</v>
      </c>
      <c r="D176" s="187">
        <v>45009310</v>
      </c>
      <c r="E176" s="34" t="s">
        <v>291</v>
      </c>
      <c r="F176" s="68" t="s">
        <v>292</v>
      </c>
      <c r="G176" s="49">
        <v>1910</v>
      </c>
      <c r="H176" s="50">
        <v>1015</v>
      </c>
      <c r="I176" s="149">
        <v>2.5</v>
      </c>
      <c r="J176" s="89">
        <f t="shared" si="12"/>
        <v>0</v>
      </c>
      <c r="K176" s="1">
        <f t="shared" si="13"/>
        <v>0</v>
      </c>
      <c r="L176" s="1">
        <f t="shared" si="15"/>
        <v>0</v>
      </c>
    </row>
    <row r="177" spans="1:12" s="1" customFormat="1" ht="22.5" customHeight="1">
      <c r="A177" s="153"/>
      <c r="B177" s="117" t="s">
        <v>240</v>
      </c>
      <c r="C177" s="28" t="s">
        <v>249</v>
      </c>
      <c r="D177" s="187">
        <v>45009327</v>
      </c>
      <c r="E177" s="34" t="s">
        <v>293</v>
      </c>
      <c r="F177" s="68" t="s">
        <v>294</v>
      </c>
      <c r="G177" s="49">
        <v>1550</v>
      </c>
      <c r="H177" s="50">
        <v>915</v>
      </c>
      <c r="I177" s="149">
        <v>2.2000000000000002</v>
      </c>
      <c r="J177" s="89">
        <f t="shared" si="12"/>
        <v>0</v>
      </c>
      <c r="K177" s="1">
        <f t="shared" si="13"/>
        <v>0</v>
      </c>
      <c r="L177" s="1">
        <f t="shared" si="15"/>
        <v>0</v>
      </c>
    </row>
    <row r="178" spans="1:12" s="1" customFormat="1" ht="22.5" customHeight="1">
      <c r="A178" s="153"/>
      <c r="B178" s="117" t="s">
        <v>240</v>
      </c>
      <c r="C178" s="28" t="s">
        <v>249</v>
      </c>
      <c r="D178" s="187">
        <v>45009334</v>
      </c>
      <c r="E178" s="34" t="s">
        <v>295</v>
      </c>
      <c r="F178" s="68" t="s">
        <v>136</v>
      </c>
      <c r="G178" s="49">
        <v>1550</v>
      </c>
      <c r="H178" s="50">
        <v>745</v>
      </c>
      <c r="I178" s="149">
        <v>2.1</v>
      </c>
      <c r="J178" s="89">
        <f t="shared" si="12"/>
        <v>0</v>
      </c>
      <c r="K178" s="1">
        <f t="shared" si="13"/>
        <v>0</v>
      </c>
      <c r="L178" s="1">
        <f t="shared" si="15"/>
        <v>0</v>
      </c>
    </row>
    <row r="179" spans="1:12" s="1" customFormat="1" ht="22.5" customHeight="1">
      <c r="A179" s="153"/>
      <c r="B179" s="117" t="s">
        <v>240</v>
      </c>
      <c r="C179" s="28" t="s">
        <v>249</v>
      </c>
      <c r="D179" s="187">
        <v>45009341</v>
      </c>
      <c r="E179" s="34" t="s">
        <v>296</v>
      </c>
      <c r="F179" s="68" t="s">
        <v>262</v>
      </c>
      <c r="G179" s="49">
        <v>1050</v>
      </c>
      <c r="H179" s="50">
        <v>630</v>
      </c>
      <c r="I179" s="149">
        <v>0.5</v>
      </c>
      <c r="J179" s="89">
        <f t="shared" si="12"/>
        <v>0</v>
      </c>
      <c r="K179" s="1">
        <f t="shared" si="13"/>
        <v>0</v>
      </c>
      <c r="L179" s="1">
        <f t="shared" si="15"/>
        <v>0</v>
      </c>
    </row>
    <row r="180" spans="1:12" s="1" customFormat="1" ht="22.5" customHeight="1">
      <c r="A180" s="153"/>
      <c r="B180" s="117" t="s">
        <v>240</v>
      </c>
      <c r="C180" s="28" t="s">
        <v>249</v>
      </c>
      <c r="D180" s="187">
        <v>45009358</v>
      </c>
      <c r="E180" s="34" t="s">
        <v>297</v>
      </c>
      <c r="F180" s="68" t="s">
        <v>264</v>
      </c>
      <c r="G180" s="49">
        <v>1590</v>
      </c>
      <c r="H180" s="50">
        <v>1265</v>
      </c>
      <c r="I180" s="149">
        <v>2.2999999999999998</v>
      </c>
      <c r="J180" s="89">
        <f t="shared" si="12"/>
        <v>0</v>
      </c>
      <c r="K180" s="1">
        <f t="shared" si="13"/>
        <v>0</v>
      </c>
      <c r="L180" s="1">
        <f t="shared" si="15"/>
        <v>0</v>
      </c>
    </row>
    <row r="181" spans="1:12" s="1" customFormat="1" ht="22.5" customHeight="1">
      <c r="A181" s="153"/>
      <c r="B181" s="117" t="s">
        <v>240</v>
      </c>
      <c r="C181" s="28" t="s">
        <v>249</v>
      </c>
      <c r="D181" s="187">
        <v>45009365</v>
      </c>
      <c r="E181" s="34" t="s">
        <v>298</v>
      </c>
      <c r="F181" s="68" t="s">
        <v>268</v>
      </c>
      <c r="G181" s="49">
        <v>630</v>
      </c>
      <c r="H181" s="50">
        <v>585</v>
      </c>
      <c r="I181" s="149">
        <v>0.5</v>
      </c>
      <c r="J181" s="89">
        <f t="shared" si="12"/>
        <v>0</v>
      </c>
      <c r="K181" s="1">
        <f t="shared" si="13"/>
        <v>0</v>
      </c>
      <c r="L181" s="1">
        <f t="shared" si="15"/>
        <v>0</v>
      </c>
    </row>
    <row r="182" spans="1:12" s="1" customFormat="1" ht="22.5" customHeight="1">
      <c r="A182" s="153"/>
      <c r="B182" s="117" t="s">
        <v>240</v>
      </c>
      <c r="C182" s="28" t="s">
        <v>249</v>
      </c>
      <c r="D182" s="187">
        <v>45009372</v>
      </c>
      <c r="E182" s="34" t="s">
        <v>299</v>
      </c>
      <c r="F182" s="68" t="s">
        <v>300</v>
      </c>
      <c r="G182" s="49">
        <v>230</v>
      </c>
      <c r="H182" s="50">
        <v>95</v>
      </c>
      <c r="I182" s="149">
        <v>0.5</v>
      </c>
      <c r="J182" s="89">
        <f t="shared" si="12"/>
        <v>0</v>
      </c>
      <c r="K182" s="1">
        <f t="shared" si="13"/>
        <v>0</v>
      </c>
      <c r="L182" s="1">
        <f t="shared" si="15"/>
        <v>0</v>
      </c>
    </row>
    <row r="183" spans="1:12" s="1" customFormat="1" ht="22.5" customHeight="1">
      <c r="A183" s="153"/>
      <c r="B183" s="117" t="s">
        <v>240</v>
      </c>
      <c r="C183" s="28" t="s">
        <v>249</v>
      </c>
      <c r="D183" s="187">
        <v>45009389</v>
      </c>
      <c r="E183" s="34" t="s">
        <v>301</v>
      </c>
      <c r="F183" s="68" t="s">
        <v>300</v>
      </c>
      <c r="G183" s="49">
        <v>350</v>
      </c>
      <c r="H183" s="50">
        <v>95</v>
      </c>
      <c r="I183" s="149">
        <v>0.5</v>
      </c>
      <c r="J183" s="89">
        <f t="shared" si="12"/>
        <v>0</v>
      </c>
      <c r="K183" s="1">
        <f t="shared" si="13"/>
        <v>0</v>
      </c>
      <c r="L183" s="1">
        <f t="shared" si="15"/>
        <v>0</v>
      </c>
    </row>
    <row r="184" spans="1:12" s="1" customFormat="1" ht="22.5" customHeight="1">
      <c r="A184" s="153"/>
      <c r="B184" s="117" t="s">
        <v>240</v>
      </c>
      <c r="C184" s="28" t="s">
        <v>249</v>
      </c>
      <c r="D184" s="187">
        <v>45009396</v>
      </c>
      <c r="E184" s="34" t="s">
        <v>302</v>
      </c>
      <c r="F184" s="68" t="s">
        <v>303</v>
      </c>
      <c r="G184" s="49">
        <v>400</v>
      </c>
      <c r="H184" s="50">
        <v>95</v>
      </c>
      <c r="I184" s="149">
        <v>0.5</v>
      </c>
      <c r="J184" s="89">
        <f t="shared" si="12"/>
        <v>0</v>
      </c>
      <c r="K184" s="1">
        <f t="shared" si="13"/>
        <v>0</v>
      </c>
      <c r="L184" s="1">
        <f t="shared" si="15"/>
        <v>0</v>
      </c>
    </row>
    <row r="185" spans="1:12" s="1" customFormat="1" ht="22.5" customHeight="1">
      <c r="A185" s="153"/>
      <c r="B185" s="117" t="s">
        <v>240</v>
      </c>
      <c r="C185" s="28" t="s">
        <v>249</v>
      </c>
      <c r="D185" s="187">
        <v>45009402</v>
      </c>
      <c r="E185" s="34" t="s">
        <v>304</v>
      </c>
      <c r="F185" s="68" t="s">
        <v>149</v>
      </c>
      <c r="G185" s="49">
        <v>400</v>
      </c>
      <c r="H185" s="50">
        <v>95</v>
      </c>
      <c r="I185" s="149">
        <v>0.5</v>
      </c>
      <c r="J185" s="89">
        <f t="shared" si="12"/>
        <v>0</v>
      </c>
      <c r="K185" s="1">
        <f t="shared" si="13"/>
        <v>0</v>
      </c>
      <c r="L185" s="1">
        <f t="shared" si="15"/>
        <v>0</v>
      </c>
    </row>
    <row r="186" spans="1:12" s="1" customFormat="1" ht="22.5" customHeight="1">
      <c r="A186" s="153"/>
      <c r="B186" s="117" t="s">
        <v>240</v>
      </c>
      <c r="C186" s="28" t="s">
        <v>249</v>
      </c>
      <c r="D186" s="187">
        <v>45009419</v>
      </c>
      <c r="E186" s="34" t="s">
        <v>305</v>
      </c>
      <c r="F186" s="68" t="s">
        <v>219</v>
      </c>
      <c r="G186" s="49">
        <v>400</v>
      </c>
      <c r="H186" s="50">
        <v>95</v>
      </c>
      <c r="I186" s="149">
        <v>0.5</v>
      </c>
      <c r="J186" s="89">
        <f t="shared" si="12"/>
        <v>0</v>
      </c>
      <c r="K186" s="1">
        <f t="shared" si="13"/>
        <v>0</v>
      </c>
      <c r="L186" s="1">
        <f t="shared" si="15"/>
        <v>0</v>
      </c>
    </row>
    <row r="187" spans="1:12" s="1" customFormat="1" ht="22.5" customHeight="1">
      <c r="A187" s="153"/>
      <c r="B187" s="117" t="s">
        <v>240</v>
      </c>
      <c r="C187" s="28" t="s">
        <v>249</v>
      </c>
      <c r="D187" s="187">
        <v>45009426</v>
      </c>
      <c r="E187" s="34" t="s">
        <v>306</v>
      </c>
      <c r="F187" s="68" t="s">
        <v>32</v>
      </c>
      <c r="G187" s="49">
        <v>450</v>
      </c>
      <c r="H187" s="50">
        <v>95</v>
      </c>
      <c r="I187" s="149">
        <v>0.5</v>
      </c>
      <c r="J187" s="89">
        <f t="shared" si="12"/>
        <v>0</v>
      </c>
      <c r="K187" s="1">
        <f t="shared" si="13"/>
        <v>0</v>
      </c>
      <c r="L187" s="1">
        <f t="shared" si="15"/>
        <v>0</v>
      </c>
    </row>
    <row r="188" spans="1:12" s="1" customFormat="1" ht="22.5" customHeight="1">
      <c r="A188" s="153"/>
      <c r="B188" s="117" t="s">
        <v>240</v>
      </c>
      <c r="C188" s="28" t="s">
        <v>249</v>
      </c>
      <c r="D188" s="187">
        <v>45009433</v>
      </c>
      <c r="E188" s="34" t="s">
        <v>307</v>
      </c>
      <c r="F188" s="68" t="s">
        <v>238</v>
      </c>
      <c r="G188" s="49">
        <v>450</v>
      </c>
      <c r="H188" s="50">
        <v>95</v>
      </c>
      <c r="I188" s="149">
        <v>0.5</v>
      </c>
      <c r="J188" s="89">
        <f t="shared" si="12"/>
        <v>0</v>
      </c>
      <c r="K188" s="1">
        <f t="shared" si="13"/>
        <v>0</v>
      </c>
      <c r="L188" s="1">
        <f t="shared" si="15"/>
        <v>0</v>
      </c>
    </row>
    <row r="189" spans="1:12" s="1" customFormat="1" ht="22.5" customHeight="1">
      <c r="A189" s="153"/>
      <c r="B189" s="117" t="s">
        <v>240</v>
      </c>
      <c r="C189" s="28" t="s">
        <v>249</v>
      </c>
      <c r="D189" s="187">
        <v>45009440</v>
      </c>
      <c r="E189" s="34" t="s">
        <v>308</v>
      </c>
      <c r="F189" s="68" t="s">
        <v>209</v>
      </c>
      <c r="G189" s="49">
        <v>450</v>
      </c>
      <c r="H189" s="50">
        <v>95</v>
      </c>
      <c r="I189" s="149">
        <v>0.5</v>
      </c>
      <c r="J189" s="89">
        <f t="shared" si="12"/>
        <v>0</v>
      </c>
      <c r="K189" s="1">
        <f t="shared" si="13"/>
        <v>0</v>
      </c>
      <c r="L189" s="1">
        <f t="shared" si="15"/>
        <v>0</v>
      </c>
    </row>
    <row r="190" spans="1:12" s="1" customFormat="1" ht="22.5" customHeight="1">
      <c r="A190" s="153"/>
      <c r="B190" s="117" t="s">
        <v>240</v>
      </c>
      <c r="C190" s="28" t="s">
        <v>249</v>
      </c>
      <c r="D190" s="187">
        <v>45009457</v>
      </c>
      <c r="E190" s="34" t="s">
        <v>309</v>
      </c>
      <c r="F190" s="68" t="s">
        <v>281</v>
      </c>
      <c r="G190" s="49">
        <v>370</v>
      </c>
      <c r="H190" s="50">
        <v>75</v>
      </c>
      <c r="I190" s="149">
        <v>0.5</v>
      </c>
      <c r="J190" s="89">
        <f t="shared" si="12"/>
        <v>0</v>
      </c>
      <c r="K190" s="1">
        <f t="shared" si="13"/>
        <v>0</v>
      </c>
      <c r="L190" s="1">
        <f t="shared" si="15"/>
        <v>0</v>
      </c>
    </row>
    <row r="191" spans="1:12" s="1" customFormat="1" ht="22.5" customHeight="1">
      <c r="A191" s="153"/>
      <c r="B191" s="117" t="s">
        <v>240</v>
      </c>
      <c r="C191" s="28" t="s">
        <v>249</v>
      </c>
      <c r="D191" s="187">
        <v>45009464</v>
      </c>
      <c r="E191" s="34" t="s">
        <v>310</v>
      </c>
      <c r="F191" s="68" t="s">
        <v>207</v>
      </c>
      <c r="G191" s="49">
        <v>420</v>
      </c>
      <c r="H191" s="50">
        <v>80</v>
      </c>
      <c r="I191" s="149">
        <v>0.5</v>
      </c>
      <c r="J191" s="89">
        <f t="shared" si="12"/>
        <v>0</v>
      </c>
      <c r="K191" s="1">
        <f t="shared" si="13"/>
        <v>0</v>
      </c>
      <c r="L191" s="1">
        <f t="shared" si="15"/>
        <v>0</v>
      </c>
    </row>
    <row r="192" spans="1:12" s="1" customFormat="1" ht="22.5" customHeight="1">
      <c r="A192" s="153"/>
      <c r="B192" s="117" t="s">
        <v>240</v>
      </c>
      <c r="C192" s="28" t="s">
        <v>249</v>
      </c>
      <c r="D192" s="187">
        <v>45009471</v>
      </c>
      <c r="E192" s="34" t="s">
        <v>311</v>
      </c>
      <c r="F192" s="68" t="s">
        <v>25</v>
      </c>
      <c r="G192" s="49">
        <v>420</v>
      </c>
      <c r="H192" s="50">
        <v>75</v>
      </c>
      <c r="I192" s="149">
        <v>0.5</v>
      </c>
      <c r="J192" s="89">
        <f t="shared" si="12"/>
        <v>0</v>
      </c>
      <c r="K192" s="1">
        <f t="shared" si="13"/>
        <v>0</v>
      </c>
      <c r="L192" s="1">
        <f t="shared" si="15"/>
        <v>0</v>
      </c>
    </row>
    <row r="193" spans="1:12" s="1" customFormat="1" ht="22.5" customHeight="1">
      <c r="A193" s="153"/>
      <c r="B193" s="117" t="s">
        <v>240</v>
      </c>
      <c r="C193" s="28" t="s">
        <v>249</v>
      </c>
      <c r="D193" s="187">
        <v>45009488</v>
      </c>
      <c r="E193" s="34" t="s">
        <v>312</v>
      </c>
      <c r="F193" s="68" t="s">
        <v>262</v>
      </c>
      <c r="G193" s="49">
        <v>200</v>
      </c>
      <c r="H193" s="50">
        <v>490</v>
      </c>
      <c r="I193" s="149">
        <v>0.5</v>
      </c>
      <c r="J193" s="89">
        <f t="shared" si="12"/>
        <v>0</v>
      </c>
      <c r="K193" s="1">
        <f t="shared" si="13"/>
        <v>0</v>
      </c>
      <c r="L193" s="1">
        <f t="shared" si="15"/>
        <v>0</v>
      </c>
    </row>
    <row r="194" spans="1:12" s="1" customFormat="1" ht="22.5" customHeight="1">
      <c r="A194" s="153"/>
      <c r="B194" s="117" t="s">
        <v>240</v>
      </c>
      <c r="C194" s="28" t="s">
        <v>249</v>
      </c>
      <c r="D194" s="187">
        <v>45009495</v>
      </c>
      <c r="E194" s="34" t="s">
        <v>313</v>
      </c>
      <c r="F194" s="68" t="s">
        <v>238</v>
      </c>
      <c r="G194" s="49">
        <v>450</v>
      </c>
      <c r="H194" s="50">
        <v>565</v>
      </c>
      <c r="I194" s="149">
        <v>0.5</v>
      </c>
      <c r="J194" s="89">
        <f t="shared" si="12"/>
        <v>0</v>
      </c>
      <c r="K194" s="1">
        <f t="shared" si="13"/>
        <v>0</v>
      </c>
      <c r="L194" s="1">
        <f t="shared" si="15"/>
        <v>0</v>
      </c>
    </row>
    <row r="195" spans="1:12" s="1" customFormat="1" ht="22.5" customHeight="1">
      <c r="A195" s="153"/>
      <c r="B195" s="118" t="s">
        <v>240</v>
      </c>
      <c r="C195" s="29" t="s">
        <v>249</v>
      </c>
      <c r="D195" s="187">
        <v>45009525</v>
      </c>
      <c r="E195" s="35" t="s">
        <v>314</v>
      </c>
      <c r="F195" s="69" t="s">
        <v>270</v>
      </c>
      <c r="G195" s="51">
        <v>130</v>
      </c>
      <c r="H195" s="50">
        <v>210</v>
      </c>
      <c r="I195" s="149">
        <v>0.5</v>
      </c>
      <c r="J195" s="89">
        <f t="shared" si="12"/>
        <v>0</v>
      </c>
      <c r="K195" s="1">
        <f t="shared" si="13"/>
        <v>0</v>
      </c>
      <c r="L195" s="1">
        <f t="shared" si="15"/>
        <v>0</v>
      </c>
    </row>
    <row r="196" spans="1:12" s="1" customFormat="1" ht="22.5" customHeight="1">
      <c r="A196" s="152"/>
      <c r="B196" s="117" t="s">
        <v>240</v>
      </c>
      <c r="C196" s="28" t="s">
        <v>249</v>
      </c>
      <c r="D196" s="187">
        <v>45009532</v>
      </c>
      <c r="E196" s="34" t="s">
        <v>315</v>
      </c>
      <c r="F196" s="68" t="s">
        <v>274</v>
      </c>
      <c r="G196" s="49">
        <v>140</v>
      </c>
      <c r="H196" s="50">
        <v>250</v>
      </c>
      <c r="I196" s="149">
        <v>0.5</v>
      </c>
      <c r="J196" s="89">
        <f t="shared" si="12"/>
        <v>0</v>
      </c>
      <c r="K196" s="1">
        <f t="shared" si="13"/>
        <v>0</v>
      </c>
      <c r="L196" s="1">
        <f t="shared" si="15"/>
        <v>0</v>
      </c>
    </row>
    <row r="197" spans="1:12" s="1" customFormat="1" ht="22.5" customHeight="1" thickBot="1">
      <c r="A197" s="157"/>
      <c r="B197" s="198" t="s">
        <v>240</v>
      </c>
      <c r="C197" s="199" t="s">
        <v>249</v>
      </c>
      <c r="D197" s="188">
        <v>45009549</v>
      </c>
      <c r="E197" s="38" t="s">
        <v>361</v>
      </c>
      <c r="F197" s="70" t="s">
        <v>362</v>
      </c>
      <c r="G197" s="59">
        <v>140</v>
      </c>
      <c r="H197" s="50">
        <v>220</v>
      </c>
      <c r="I197" s="149">
        <v>0.3</v>
      </c>
      <c r="J197" s="89">
        <f t="shared" si="12"/>
        <v>0</v>
      </c>
      <c r="K197" s="1">
        <f t="shared" si="13"/>
        <v>0</v>
      </c>
      <c r="L197" s="1">
        <f t="shared" si="15"/>
        <v>0</v>
      </c>
    </row>
    <row r="198" spans="1:12" ht="22.5" customHeight="1">
      <c r="A198" s="203"/>
      <c r="B198" s="200" t="s">
        <v>316</v>
      </c>
      <c r="C198" s="201" t="s">
        <v>316</v>
      </c>
      <c r="D198" s="189">
        <v>45010002</v>
      </c>
      <c r="E198" s="202" t="s">
        <v>317</v>
      </c>
      <c r="F198" s="71" t="s">
        <v>233</v>
      </c>
      <c r="G198" s="61">
        <v>1510</v>
      </c>
      <c r="H198" s="50">
        <v>485</v>
      </c>
      <c r="I198" s="149">
        <v>0.3</v>
      </c>
      <c r="J198" s="89">
        <f t="shared" si="12"/>
        <v>0</v>
      </c>
      <c r="K198" s="1">
        <f t="shared" si="13"/>
        <v>0</v>
      </c>
      <c r="L198" s="1">
        <f t="shared" si="15"/>
        <v>0</v>
      </c>
    </row>
    <row r="199" spans="1:12" ht="22.5" customHeight="1">
      <c r="A199" s="159"/>
      <c r="B199" s="120" t="s">
        <v>316</v>
      </c>
      <c r="C199" s="31" t="s">
        <v>316</v>
      </c>
      <c r="D199" s="187">
        <v>45010019</v>
      </c>
      <c r="E199" s="42" t="s">
        <v>318</v>
      </c>
      <c r="F199" s="79" t="s">
        <v>319</v>
      </c>
      <c r="G199" s="63">
        <v>1300</v>
      </c>
      <c r="H199" s="64">
        <v>505</v>
      </c>
      <c r="I199" s="149">
        <v>0.5</v>
      </c>
      <c r="J199" s="89">
        <f t="shared" si="12"/>
        <v>0</v>
      </c>
      <c r="K199" s="1">
        <f t="shared" si="13"/>
        <v>0</v>
      </c>
      <c r="L199" s="1">
        <f t="shared" si="15"/>
        <v>0</v>
      </c>
    </row>
    <row r="200" spans="1:12" ht="22.5" customHeight="1">
      <c r="A200" s="152"/>
      <c r="B200" s="119" t="s">
        <v>316</v>
      </c>
      <c r="C200" s="30" t="s">
        <v>316</v>
      </c>
      <c r="D200" s="187">
        <v>45010026</v>
      </c>
      <c r="E200" s="41" t="s">
        <v>320</v>
      </c>
      <c r="F200" s="77" t="s">
        <v>238</v>
      </c>
      <c r="G200" s="49">
        <v>1400</v>
      </c>
      <c r="H200" s="50">
        <v>620</v>
      </c>
      <c r="I200" s="149">
        <v>0.5</v>
      </c>
      <c r="J200" s="89">
        <f t="shared" si="12"/>
        <v>0</v>
      </c>
      <c r="K200" s="1">
        <f t="shared" si="13"/>
        <v>0</v>
      </c>
      <c r="L200" s="1">
        <f t="shared" si="15"/>
        <v>0</v>
      </c>
    </row>
    <row r="201" spans="1:12" ht="42">
      <c r="A201" s="152"/>
      <c r="B201" s="119" t="s">
        <v>316</v>
      </c>
      <c r="C201" s="30" t="s">
        <v>316</v>
      </c>
      <c r="D201" s="187">
        <v>45010033</v>
      </c>
      <c r="E201" s="43" t="s">
        <v>381</v>
      </c>
      <c r="F201" s="77" t="s">
        <v>238</v>
      </c>
      <c r="G201" s="49">
        <v>1240</v>
      </c>
      <c r="H201" s="50">
        <v>500</v>
      </c>
      <c r="I201" s="149">
        <v>0.5</v>
      </c>
      <c r="J201" s="89">
        <f t="shared" ref="J201:J209" si="16">G201*A201</f>
        <v>0</v>
      </c>
      <c r="K201" s="1">
        <f t="shared" ref="K201:K209" si="17">H201*A201</f>
        <v>0</v>
      </c>
      <c r="L201" s="1">
        <f t="shared" si="15"/>
        <v>0</v>
      </c>
    </row>
    <row r="202" spans="1:12" ht="22.5" customHeight="1">
      <c r="A202" s="153"/>
      <c r="B202" s="119" t="s">
        <v>316</v>
      </c>
      <c r="C202" s="30" t="s">
        <v>316</v>
      </c>
      <c r="D202" s="187">
        <v>45010040</v>
      </c>
      <c r="E202" s="41" t="s">
        <v>321</v>
      </c>
      <c r="F202" s="77" t="s">
        <v>322</v>
      </c>
      <c r="G202" s="49">
        <v>1230</v>
      </c>
      <c r="H202" s="50">
        <v>615</v>
      </c>
      <c r="I202" s="149">
        <v>0.5</v>
      </c>
      <c r="J202" s="89">
        <f t="shared" si="16"/>
        <v>0</v>
      </c>
      <c r="K202" s="1">
        <f t="shared" si="17"/>
        <v>0</v>
      </c>
      <c r="L202" s="1">
        <f t="shared" si="15"/>
        <v>0</v>
      </c>
    </row>
    <row r="203" spans="1:12" ht="42">
      <c r="A203" s="152"/>
      <c r="B203" s="121" t="s">
        <v>316</v>
      </c>
      <c r="C203" s="32" t="s">
        <v>316</v>
      </c>
      <c r="D203" s="187">
        <v>45010057</v>
      </c>
      <c r="E203" s="44" t="s">
        <v>323</v>
      </c>
      <c r="F203" s="76" t="s">
        <v>324</v>
      </c>
      <c r="G203" s="51">
        <v>1300</v>
      </c>
      <c r="H203" s="52">
        <v>580</v>
      </c>
      <c r="I203" s="149">
        <v>0.5</v>
      </c>
      <c r="J203" s="89">
        <f t="shared" si="16"/>
        <v>0</v>
      </c>
      <c r="K203" s="1">
        <f t="shared" si="17"/>
        <v>0</v>
      </c>
      <c r="L203" s="1">
        <f t="shared" si="15"/>
        <v>0</v>
      </c>
    </row>
    <row r="204" spans="1:12" ht="22.5" customHeight="1">
      <c r="A204" s="152"/>
      <c r="B204" s="119" t="s">
        <v>316</v>
      </c>
      <c r="C204" s="30" t="s">
        <v>316</v>
      </c>
      <c r="D204" s="187">
        <v>45010064</v>
      </c>
      <c r="E204" s="41" t="s">
        <v>325</v>
      </c>
      <c r="F204" s="77" t="s">
        <v>324</v>
      </c>
      <c r="G204" s="49">
        <v>1320</v>
      </c>
      <c r="H204" s="50">
        <v>600</v>
      </c>
      <c r="I204" s="149">
        <v>0.5</v>
      </c>
      <c r="J204" s="89">
        <f t="shared" si="16"/>
        <v>0</v>
      </c>
      <c r="K204" s="1">
        <f t="shared" si="17"/>
        <v>0</v>
      </c>
      <c r="L204" s="1">
        <f t="shared" si="15"/>
        <v>0</v>
      </c>
    </row>
    <row r="205" spans="1:12" ht="22.5" customHeight="1">
      <c r="A205" s="152"/>
      <c r="B205" s="119" t="s">
        <v>316</v>
      </c>
      <c r="C205" s="30" t="s">
        <v>316</v>
      </c>
      <c r="D205" s="187">
        <v>45010071</v>
      </c>
      <c r="E205" s="41" t="s">
        <v>326</v>
      </c>
      <c r="F205" s="77" t="s">
        <v>25</v>
      </c>
      <c r="G205" s="49">
        <v>1120</v>
      </c>
      <c r="H205" s="50">
        <v>390</v>
      </c>
      <c r="I205" s="149">
        <v>0.5</v>
      </c>
      <c r="J205" s="89">
        <f t="shared" si="16"/>
        <v>0</v>
      </c>
      <c r="K205" s="1">
        <f t="shared" si="17"/>
        <v>0</v>
      </c>
      <c r="L205" s="1">
        <f t="shared" si="15"/>
        <v>0</v>
      </c>
    </row>
    <row r="206" spans="1:12" ht="26.5" thickBot="1">
      <c r="A206" s="159"/>
      <c r="B206" s="204" t="s">
        <v>316</v>
      </c>
      <c r="C206" s="31" t="s">
        <v>316</v>
      </c>
      <c r="D206" s="188">
        <v>45010088</v>
      </c>
      <c r="E206" s="205" t="s">
        <v>327</v>
      </c>
      <c r="F206" s="79" t="s">
        <v>66</v>
      </c>
      <c r="G206" s="63">
        <v>1790</v>
      </c>
      <c r="H206" s="56">
        <v>642</v>
      </c>
      <c r="I206" s="149">
        <v>0.5</v>
      </c>
      <c r="J206" s="89">
        <f t="shared" si="16"/>
        <v>0</v>
      </c>
      <c r="K206" s="1">
        <f t="shared" si="17"/>
        <v>0</v>
      </c>
      <c r="L206" s="1">
        <f t="shared" si="15"/>
        <v>0</v>
      </c>
    </row>
    <row r="207" spans="1:12" ht="22.5" customHeight="1">
      <c r="A207" s="152"/>
      <c r="B207" s="119" t="s">
        <v>316</v>
      </c>
      <c r="C207" s="30" t="s">
        <v>316</v>
      </c>
      <c r="D207" s="206">
        <v>45010095</v>
      </c>
      <c r="E207" s="41" t="s">
        <v>328</v>
      </c>
      <c r="F207" s="77" t="s">
        <v>329</v>
      </c>
      <c r="G207" s="49">
        <v>2290</v>
      </c>
      <c r="H207" s="50">
        <v>705</v>
      </c>
      <c r="I207" s="149">
        <v>0.5</v>
      </c>
      <c r="J207" s="89">
        <f t="shared" si="16"/>
        <v>0</v>
      </c>
      <c r="K207" s="1">
        <f t="shared" si="17"/>
        <v>0</v>
      </c>
      <c r="L207" s="1">
        <f t="shared" si="15"/>
        <v>0</v>
      </c>
    </row>
    <row r="208" spans="1:12" ht="30" customHeight="1">
      <c r="A208" s="159"/>
      <c r="B208" s="204" t="s">
        <v>316</v>
      </c>
      <c r="C208" s="31" t="s">
        <v>316</v>
      </c>
      <c r="D208" s="188">
        <v>45010101</v>
      </c>
      <c r="E208" s="44" t="s">
        <v>330</v>
      </c>
      <c r="F208" s="79" t="s">
        <v>331</v>
      </c>
      <c r="G208" s="63">
        <v>1980</v>
      </c>
      <c r="H208" s="64">
        <v>560</v>
      </c>
      <c r="I208" s="209">
        <v>0.5</v>
      </c>
      <c r="J208" s="89">
        <f t="shared" si="16"/>
        <v>0</v>
      </c>
      <c r="K208" s="1">
        <f t="shared" si="17"/>
        <v>0</v>
      </c>
      <c r="L208" s="1">
        <f t="shared" si="15"/>
        <v>0</v>
      </c>
    </row>
    <row r="209" spans="1:12" ht="30" customHeight="1" thickBot="1">
      <c r="A209" s="154"/>
      <c r="B209" s="212" t="s">
        <v>316</v>
      </c>
      <c r="C209" s="210" t="s">
        <v>316</v>
      </c>
      <c r="D209" s="206">
        <v>45010118</v>
      </c>
      <c r="E209" s="211" t="s">
        <v>391</v>
      </c>
      <c r="F209" s="161" t="s">
        <v>388</v>
      </c>
      <c r="G209" s="53">
        <v>1560</v>
      </c>
      <c r="H209" s="54">
        <v>460</v>
      </c>
      <c r="I209" s="149">
        <v>0.9</v>
      </c>
      <c r="J209" s="89">
        <f t="shared" si="16"/>
        <v>0</v>
      </c>
      <c r="K209" s="1">
        <f t="shared" si="17"/>
        <v>0</v>
      </c>
      <c r="L209" s="1">
        <f t="shared" si="15"/>
        <v>0</v>
      </c>
    </row>
    <row r="210" spans="1:12" ht="22.5" customHeight="1">
      <c r="A210" s="93"/>
      <c r="B210" s="33"/>
      <c r="C210" s="33"/>
      <c r="D210" s="33"/>
      <c r="E210" s="45"/>
      <c r="F210" s="80"/>
      <c r="G210" s="65"/>
      <c r="H210" s="66"/>
      <c r="I210" s="66"/>
      <c r="J210" s="90">
        <f>SUM(J10:J209)</f>
        <v>0</v>
      </c>
      <c r="K210" s="94">
        <f>SUM(K10:K209)</f>
        <v>0</v>
      </c>
      <c r="L210" s="1">
        <f>SUM(L10:L209)</f>
        <v>0</v>
      </c>
    </row>
    <row r="211" spans="1:12" ht="22.5" customHeight="1">
      <c r="A211" s="3"/>
      <c r="B211" s="33"/>
      <c r="C211" s="33"/>
      <c r="D211" s="33"/>
      <c r="E211" s="45"/>
      <c r="F211" s="80"/>
      <c r="G211" s="65"/>
      <c r="H211" s="66"/>
      <c r="I211" s="66"/>
    </row>
  </sheetData>
  <mergeCells count="4">
    <mergeCell ref="C3:E3"/>
    <mergeCell ref="C4:E4"/>
    <mergeCell ref="B2:B3"/>
    <mergeCell ref="C2:E2"/>
  </mergeCells>
  <phoneticPr fontId="2"/>
  <dataValidations count="2">
    <dataValidation type="list" allowBlank="1" showInputMessage="1" showErrorMessage="1" sqref="C7" xr:uid="{69E76E24-E07B-4B46-9C1B-36C720DF01C8}">
      <formula1>$R$2:$W$2</formula1>
    </dataValidation>
    <dataValidation type="list" allowBlank="1" showInputMessage="1" sqref="A10:A209" xr:uid="{00000000-0002-0000-0200-000000000000}">
      <formula1>"1,2,3,4,5,6,7,8,9,10,11,12,13,14,15,16,17,18,19,20,21,22,23,24,25,26,27,28,29,30"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59" max="7" man="1"/>
    <brk id="102" max="7" man="1"/>
    <brk id="157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有償頒布行政資料目録</vt:lpstr>
      <vt:lpstr>有償頒布行政資料目録!Print_Area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2025-06-25T01:32:07Z</dcterms:modified>
  <cp:category/>
  <cp:contentStatus/>
</cp:coreProperties>
</file>