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1"/>
  </bookViews>
  <sheets>
    <sheet name="第1～3表　被害状況" sheetId="1" r:id="rId1"/>
    <sheet name="第4表　病害虫被害状況" sheetId="2" r:id="rId2"/>
    <sheet name="第5表　獣類被害状況" sheetId="3" r:id="rId3"/>
  </sheets>
  <definedNames>
    <definedName name="_xlnm.Print_Area" localSheetId="0">'第1～3表　被害状況'!$A$1:$I$35</definedName>
    <definedName name="_xlnm.Print_Area" localSheetId="1">'第4表　病害虫被害状況'!$A$1:$L$42</definedName>
    <definedName name="_xlnm.Print_Area" localSheetId="2">'第5表　獣類被害状況'!$A$1:$M$51</definedName>
    <definedName name="_xlnm.Print_Titles" localSheetId="1">'第4表　病害虫被害状況'!$A:$A</definedName>
    <definedName name="_xlnm.Print_Titles" localSheetId="2">'第5表　獣類被害状況'!$A:$A</definedName>
  </definedNames>
  <calcPr fullCalcOnLoad="1"/>
</workbook>
</file>

<file path=xl/sharedStrings.xml><?xml version="1.0" encoding="utf-8"?>
<sst xmlns="http://schemas.openxmlformats.org/spreadsheetml/2006/main" count="358" uniqueCount="85">
  <si>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</si>
  <si>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</si>
  <si>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</si>
  <si>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</si>
  <si>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</si>
  <si>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</si>
  <si>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</si>
  <si>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</si>
  <si>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</si>
  <si>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</si>
  <si>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</si>
  <si>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</si>
  <si>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</si>
  <si>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</si>
  <si>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松くい虫</t>
  </si>
  <si>
    <t>その他虫類</t>
  </si>
  <si>
    <t>計</t>
  </si>
  <si>
    <t>実面積</t>
  </si>
  <si>
    <t>イノシシ</t>
  </si>
  <si>
    <t>クマ</t>
  </si>
  <si>
    <t>ノウサギ</t>
  </si>
  <si>
    <t>ノネズミ</t>
  </si>
  <si>
    <t>県西</t>
  </si>
  <si>
    <t>県東</t>
  </si>
  <si>
    <t>県北</t>
  </si>
  <si>
    <t>県南</t>
  </si>
  <si>
    <t>事務所</t>
  </si>
  <si>
    <t>その他獣類</t>
  </si>
  <si>
    <t>　　第３表　山地災害の発生状況</t>
  </si>
  <si>
    <t>　　第１表　林野火災被害状況</t>
  </si>
  <si>
    <t xml:space="preserve"> 第２表　気象災害被害状況</t>
  </si>
  <si>
    <t>シカ
（カモシカ）</t>
  </si>
  <si>
    <t>-</t>
  </si>
  <si>
    <t>（－）</t>
  </si>
  <si>
    <t>※数量はすべて単位未満を四捨五入しているので、個々の数字を合計しても総数に一致しない場合がある。</t>
  </si>
  <si>
    <t>-</t>
  </si>
  <si>
    <t>区域面積</t>
  </si>
  <si>
    <t>－</t>
  </si>
  <si>
    <t>※平成27年より被害金額は調査していない。</t>
  </si>
  <si>
    <t>※調査対象は、森林法第五条の森林のみ。</t>
  </si>
  <si>
    <t>平成29(2017)年</t>
  </si>
  <si>
    <t>平成28(2016)年</t>
  </si>
  <si>
    <t>平成27(2015)年</t>
  </si>
  <si>
    <t>平成29(2017)年</t>
  </si>
  <si>
    <t>平成29(2017)年度</t>
  </si>
  <si>
    <t>※松くい虫実面積の平成27(2015)年度と平成28(2016)年度で大幅に減少しているのは算出方法が変わったため。</t>
  </si>
  <si>
    <t>平成28(2016)年度</t>
  </si>
  <si>
    <t>平成27(2015)年度</t>
  </si>
  <si>
    <t>平成30(2018)年</t>
  </si>
  <si>
    <t>平成30(2018)年度</t>
  </si>
  <si>
    <t>平成27(2015)年</t>
  </si>
  <si>
    <t>平成28(2016)年</t>
  </si>
  <si>
    <t>平成30(2018)年</t>
  </si>
  <si>
    <t>令和元(2019)年</t>
  </si>
  <si>
    <t>令和元（2019）年</t>
  </si>
  <si>
    <t>令和元(2019)年度</t>
  </si>
  <si>
    <t>－</t>
  </si>
  <si>
    <t>平成29(2017)年</t>
  </si>
  <si>
    <t>平成30(2018)年</t>
  </si>
  <si>
    <t>カシノナガキクイムシ</t>
  </si>
  <si>
    <t>県　　西</t>
  </si>
  <si>
    <t>県　　東</t>
  </si>
  <si>
    <t>県　　北</t>
  </si>
  <si>
    <t>県　　南</t>
  </si>
  <si>
    <t>矢　　板</t>
  </si>
  <si>
    <t>第５表　獣類被害状況</t>
  </si>
  <si>
    <t>単位（面積：ha 金額：千円）</t>
  </si>
  <si>
    <t>区域
面積</t>
  </si>
  <si>
    <t>被害
金額</t>
  </si>
  <si>
    <t>平成27
(2015)年度</t>
  </si>
  <si>
    <t>平成28
(2016)年度</t>
  </si>
  <si>
    <t>平成29
(2017)年度</t>
  </si>
  <si>
    <t>平成30
(2018)年度</t>
  </si>
  <si>
    <t>令和元
(2019)年度</t>
  </si>
  <si>
    <t>※ニホンジカ及びクマ以外は被害額を算出していない。</t>
  </si>
  <si>
    <r>
      <t>第４表</t>
    </r>
    <r>
      <rPr>
        <sz val="14"/>
        <color indexed="10"/>
        <rFont val="ＭＳ Ｐゴシック"/>
        <family val="3"/>
      </rPr>
      <t>の１</t>
    </r>
    <r>
      <rPr>
        <sz val="14"/>
        <rFont val="ＭＳ Ｐゴシック"/>
        <family val="3"/>
      </rPr>
      <t>　病害虫等被害状況</t>
    </r>
    <r>
      <rPr>
        <sz val="14"/>
        <color indexed="10"/>
        <rFont val="ＭＳ Ｐゴシック"/>
        <family val="3"/>
      </rPr>
      <t>①</t>
    </r>
  </si>
  <si>
    <t>年度</t>
  </si>
  <si>
    <t>サクラ</t>
  </si>
  <si>
    <t>モモ・ハナモモ</t>
  </si>
  <si>
    <t>スモモ</t>
  </si>
  <si>
    <t>ウメ</t>
  </si>
  <si>
    <t>第４表の２　病害虫等被害状況②</t>
  </si>
  <si>
    <t>(単位：本数)</t>
  </si>
  <si>
    <t>クビアカツヤカミキリ</t>
  </si>
  <si>
    <t>※調査時点で食害が確認されている樹木本数について集計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</si>
</sst>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  <numFmt numFmtId="187" formatCode="0.0000000_ "/>
    <numFmt numFmtId="188" formatCode="0.000000_ "/>
    <numFmt numFmtId="189" formatCode="0.00000_ "/>
    <numFmt numFmtId="190" formatCode="#,##0.0;[Red]\-#,##0.0"/>
    <numFmt numFmtId="191" formatCode="#,##0.000;[Red]\-#,##0.000"/>
    <numFmt numFmtId="192" formatCode="0.000_ "/>
    <numFmt numFmtId="193" formatCode="#,##0_ "/>
    <numFmt numFmtId="194" formatCode="0.000"/>
    <numFmt numFmtId="195" formatCode="&quot;¥&quot;#,##0_);[Red]\(&quot;¥&quot;#,##0\)"/>
    <numFmt numFmtId="196" formatCode="#,##0.00_ ;[Red]\-#,##0.00\ "/>
    <numFmt numFmtId="197" formatCode="0.00;[Red]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vertical="center"/>
    </xf>
    <xf numFmtId="38" fontId="0" fillId="0" borderId="0" xfId="51" applyFont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0" fontId="0" fillId="0" borderId="0" xfId="51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9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2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40" fontId="0" fillId="0" borderId="0" xfId="49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distributed" vertical="center"/>
    </xf>
    <xf numFmtId="0" fontId="32" fillId="0" borderId="0" xfId="0" applyFont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40" fontId="33" fillId="0" borderId="15" xfId="49" applyNumberFormat="1" applyFont="1" applyFill="1" applyBorder="1" applyAlignment="1">
      <alignment vertical="center"/>
    </xf>
    <xf numFmtId="38" fontId="33" fillId="0" borderId="15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85" fontId="33" fillId="0" borderId="15" xfId="0" applyNumberFormat="1" applyFont="1" applyFill="1" applyBorder="1" applyAlignment="1">
      <alignment vertical="center"/>
    </xf>
    <xf numFmtId="38" fontId="33" fillId="0" borderId="15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0" fontId="0" fillId="0" borderId="15" xfId="49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58" fontId="0" fillId="0" borderId="11" xfId="0" applyNumberFormat="1" applyFont="1" applyFill="1" applyBorder="1" applyAlignment="1">
      <alignment horizontal="center" vertical="center" shrinkToFit="1"/>
    </xf>
    <xf numFmtId="58" fontId="33" fillId="0" borderId="15" xfId="0" applyNumberFormat="1" applyFont="1" applyFill="1" applyBorder="1" applyAlignment="1">
      <alignment horizontal="center" vertical="center" shrinkToFit="1"/>
    </xf>
    <xf numFmtId="58" fontId="0" fillId="0" borderId="15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shrinkToFit="1"/>
    </xf>
    <xf numFmtId="38" fontId="0" fillId="0" borderId="11" xfId="49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left" vertical="center" wrapText="1"/>
    </xf>
    <xf numFmtId="58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  <xf numFmtId="40" fontId="0" fillId="0" borderId="13" xfId="49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0" fontId="0" fillId="0" borderId="12" xfId="49" applyNumberFormat="1" applyFont="1" applyFill="1" applyBorder="1" applyAlignment="1">
      <alignment vertical="center"/>
    </xf>
    <xf numFmtId="38" fontId="0" fillId="0" borderId="18" xfId="51" applyFont="1" applyBorder="1" applyAlignment="1">
      <alignment vertical="center"/>
    </xf>
    <xf numFmtId="196" fontId="0" fillId="0" borderId="12" xfId="49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0" fontId="0" fillId="0" borderId="11" xfId="49" applyNumberFormat="1" applyFont="1" applyFill="1" applyBorder="1" applyAlignment="1">
      <alignment horizontal="right" vertical="center"/>
    </xf>
    <xf numFmtId="38" fontId="0" fillId="0" borderId="15" xfId="51" applyFont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0" fontId="0" fillId="0" borderId="11" xfId="49" applyNumberFormat="1" applyFont="1" applyFill="1" applyBorder="1" applyAlignment="1">
      <alignment vertical="center"/>
    </xf>
    <xf numFmtId="38" fontId="0" fillId="0" borderId="15" xfId="51" applyFont="1" applyBorder="1" applyAlignment="1">
      <alignment vertical="center"/>
    </xf>
    <xf numFmtId="197" fontId="0" fillId="0" borderId="11" xfId="0" applyNumberFormat="1" applyFont="1" applyFill="1" applyBorder="1" applyAlignment="1">
      <alignment vertical="center"/>
    </xf>
    <xf numFmtId="38" fontId="0" fillId="0" borderId="11" xfId="51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22" fillId="0" borderId="20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left" vertical="center"/>
    </xf>
    <xf numFmtId="178" fontId="0" fillId="0" borderId="2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8" fontId="0" fillId="0" borderId="21" xfId="0" applyNumberFormat="1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15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178" fontId="0" fillId="0" borderId="12" xfId="0" applyNumberFormat="1" applyFont="1" applyBorder="1" applyAlignment="1">
      <alignment horizontal="right" vertical="center"/>
    </xf>
    <xf numFmtId="193" fontId="0" fillId="0" borderId="15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193" fontId="0" fillId="0" borderId="18" xfId="0" applyNumberFormat="1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horizontal="right" vertical="center"/>
    </xf>
    <xf numFmtId="193" fontId="0" fillId="0" borderId="1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93" fontId="0" fillId="0" borderId="15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193" fontId="0" fillId="0" borderId="18" xfId="0" applyNumberFormat="1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193" fontId="0" fillId="0" borderId="11" xfId="0" applyNumberFormat="1" applyFont="1" applyFill="1" applyBorder="1" applyAlignment="1">
      <alignment horizontal="right" vertical="center"/>
    </xf>
    <xf numFmtId="193" fontId="0" fillId="0" borderId="20" xfId="0" applyNumberFormat="1" applyFont="1" applyFill="1" applyBorder="1" applyAlignment="1">
      <alignment horizontal="right" vertical="center"/>
    </xf>
    <xf numFmtId="193" fontId="0" fillId="0" borderId="37" xfId="0" applyNumberFormat="1" applyFont="1" applyFill="1" applyBorder="1" applyAlignment="1">
      <alignment horizontal="right" vertical="center"/>
    </xf>
    <xf numFmtId="193" fontId="0" fillId="0" borderId="35" xfId="0" applyNumberFormat="1" applyFont="1" applyFill="1" applyBorder="1" applyAlignment="1">
      <alignment horizontal="right" vertical="center"/>
    </xf>
    <xf numFmtId="193" fontId="0" fillId="0" borderId="3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workbookViewId="0" topLeftCell="A1">
      <selection activeCell="K9" sqref="K9"/>
    </sheetView>
  </sheetViews>
  <sheetFormatPr defaultColWidth="9.00390625" defaultRowHeight="13.5"/>
  <cols>
    <col min="1" max="1" width="11.00390625" style="1" customWidth="1"/>
    <col min="2" max="5" width="9.625" style="1" customWidth="1"/>
    <col min="6" max="6" width="10.875" style="1" customWidth="1"/>
    <col min="7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6" t="s">
        <v>13</v>
      </c>
    </row>
    <row r="2" ht="19.5" customHeight="1"/>
    <row r="3" spans="1:19" ht="19.5" customHeight="1">
      <c r="A3" s="4" t="s">
        <v>29</v>
      </c>
      <c r="B3" s="4"/>
      <c r="C3" s="4"/>
      <c r="D3" s="4"/>
      <c r="E3" s="4"/>
      <c r="F3" s="4" t="s">
        <v>30</v>
      </c>
      <c r="G3" s="4"/>
      <c r="H3" s="4"/>
      <c r="L3" s="2"/>
      <c r="M3" s="2"/>
      <c r="N3" s="2"/>
      <c r="O3" s="2"/>
      <c r="P3" s="2"/>
      <c r="Q3" s="2"/>
      <c r="R3" s="2"/>
      <c r="S3" s="3"/>
    </row>
    <row r="4" spans="1:19" s="27" customFormat="1" ht="19.5" customHeight="1">
      <c r="A4" s="25"/>
      <c r="B4" s="25"/>
      <c r="C4" s="25"/>
      <c r="D4" s="26" t="s">
        <v>1</v>
      </c>
      <c r="E4" s="25"/>
      <c r="F4" s="25"/>
      <c r="G4" s="25"/>
      <c r="H4" s="26" t="s">
        <v>1</v>
      </c>
      <c r="I4" s="23"/>
      <c r="L4" s="25"/>
      <c r="M4" s="25"/>
      <c r="N4" s="25"/>
      <c r="O4" s="25"/>
      <c r="P4" s="25"/>
      <c r="Q4" s="28"/>
      <c r="R4" s="28"/>
      <c r="S4" s="28"/>
    </row>
    <row r="5" spans="1:14" s="27" customFormat="1" ht="19.5" customHeight="1" thickBot="1">
      <c r="A5" s="29" t="s">
        <v>26</v>
      </c>
      <c r="B5" s="29" t="s">
        <v>2</v>
      </c>
      <c r="C5" s="29" t="s">
        <v>3</v>
      </c>
      <c r="D5" s="29" t="s">
        <v>4</v>
      </c>
      <c r="E5" s="30"/>
      <c r="F5" s="29" t="s">
        <v>26</v>
      </c>
      <c r="G5" s="29" t="s">
        <v>3</v>
      </c>
      <c r="H5" s="29" t="s">
        <v>4</v>
      </c>
      <c r="I5" s="30"/>
      <c r="J5" s="30"/>
      <c r="K5" s="30"/>
      <c r="L5" s="30"/>
      <c r="M5" s="30"/>
      <c r="N5" s="30"/>
    </row>
    <row r="6" spans="1:16" s="27" customFormat="1" ht="19.5" customHeight="1" thickTop="1">
      <c r="A6" s="61" t="s">
        <v>42</v>
      </c>
      <c r="B6" s="47">
        <v>26</v>
      </c>
      <c r="C6" s="48">
        <v>4.34</v>
      </c>
      <c r="D6" s="49">
        <v>7044</v>
      </c>
      <c r="E6" s="8"/>
      <c r="F6" s="60" t="s">
        <v>50</v>
      </c>
      <c r="G6" s="14">
        <v>11.43</v>
      </c>
      <c r="H6" s="70" t="s">
        <v>56</v>
      </c>
      <c r="I6" s="32"/>
      <c r="J6" s="15"/>
      <c r="K6" s="15"/>
      <c r="L6" s="31"/>
      <c r="M6" s="33"/>
      <c r="N6" s="33"/>
      <c r="O6" s="31"/>
      <c r="P6" s="31"/>
    </row>
    <row r="7" spans="1:16" s="27" customFormat="1" ht="19.5" customHeight="1" thickTop="1">
      <c r="A7" s="62" t="s">
        <v>41</v>
      </c>
      <c r="B7" s="55">
        <v>25</v>
      </c>
      <c r="C7" s="56">
        <v>2.74</v>
      </c>
      <c r="D7" s="57">
        <v>2910</v>
      </c>
      <c r="E7" s="50"/>
      <c r="F7" s="61" t="s">
        <v>51</v>
      </c>
      <c r="G7" s="51">
        <v>0.13</v>
      </c>
      <c r="H7" s="52" t="s">
        <v>37</v>
      </c>
      <c r="I7" s="32"/>
      <c r="K7" s="15"/>
      <c r="L7" s="31"/>
      <c r="M7" s="33"/>
      <c r="N7" s="33"/>
      <c r="O7" s="31"/>
      <c r="P7" s="31"/>
    </row>
    <row r="8" spans="1:16" s="27" customFormat="1" ht="19.5" customHeight="1">
      <c r="A8" s="62" t="s">
        <v>40</v>
      </c>
      <c r="B8" s="55">
        <v>26</v>
      </c>
      <c r="C8" s="56">
        <v>5.93</v>
      </c>
      <c r="D8" s="57">
        <v>406.5692</v>
      </c>
      <c r="E8" s="8"/>
      <c r="F8" s="62" t="s">
        <v>57</v>
      </c>
      <c r="G8" s="58">
        <v>0.74</v>
      </c>
      <c r="H8" s="59" t="s">
        <v>37</v>
      </c>
      <c r="I8" s="32"/>
      <c r="K8" s="15"/>
      <c r="L8" s="31"/>
      <c r="M8" s="33"/>
      <c r="N8" s="33"/>
      <c r="O8" s="31"/>
      <c r="P8" s="31"/>
    </row>
    <row r="9" spans="1:16" s="27" customFormat="1" ht="19.5" customHeight="1">
      <c r="A9" s="62" t="s">
        <v>48</v>
      </c>
      <c r="B9" s="55">
        <v>21</v>
      </c>
      <c r="C9" s="56">
        <v>1.82</v>
      </c>
      <c r="D9" s="57">
        <v>1308</v>
      </c>
      <c r="E9" s="8"/>
      <c r="F9" s="62" t="s">
        <v>58</v>
      </c>
      <c r="G9" s="58">
        <v>6.23</v>
      </c>
      <c r="H9" s="59" t="s">
        <v>37</v>
      </c>
      <c r="I9" s="32"/>
      <c r="K9" s="15"/>
      <c r="L9" s="31"/>
      <c r="M9" s="33"/>
      <c r="N9" s="33"/>
      <c r="O9" s="31"/>
      <c r="P9" s="31"/>
    </row>
    <row r="10" spans="1:16" s="27" customFormat="1" ht="19.5" customHeight="1" thickBot="1">
      <c r="A10" s="72" t="s">
        <v>54</v>
      </c>
      <c r="B10" s="73">
        <f>SUM(B11:B15)</f>
        <v>42</v>
      </c>
      <c r="C10" s="74">
        <f>SUM(C11:C15)</f>
        <v>15.87</v>
      </c>
      <c r="D10" s="75">
        <f>SUM(D11:D15)</f>
        <v>19476</v>
      </c>
      <c r="E10" s="8"/>
      <c r="F10" s="72" t="s">
        <v>54</v>
      </c>
      <c r="G10" s="76">
        <v>10.98</v>
      </c>
      <c r="H10" s="67" t="s">
        <v>37</v>
      </c>
      <c r="I10" s="45"/>
      <c r="J10" s="15"/>
      <c r="K10" s="20"/>
      <c r="L10" s="31"/>
      <c r="M10" s="35"/>
      <c r="N10" s="35"/>
      <c r="O10" s="31"/>
      <c r="P10" s="31"/>
    </row>
    <row r="11" spans="1:16" s="27" customFormat="1" ht="19.5" customHeight="1" thickTop="1">
      <c r="A11" s="18" t="s">
        <v>22</v>
      </c>
      <c r="B11" s="77">
        <v>4</v>
      </c>
      <c r="C11" s="78">
        <v>1.79</v>
      </c>
      <c r="D11" s="79">
        <v>849</v>
      </c>
      <c r="E11" s="65"/>
      <c r="F11" s="18" t="s">
        <v>22</v>
      </c>
      <c r="G11" s="80">
        <v>5.69</v>
      </c>
      <c r="H11" s="68" t="s">
        <v>37</v>
      </c>
      <c r="I11" s="34"/>
      <c r="J11" s="20"/>
      <c r="K11" s="20"/>
      <c r="L11" s="31"/>
      <c r="M11" s="35"/>
      <c r="N11" s="35"/>
      <c r="O11" s="31"/>
      <c r="P11" s="31"/>
    </row>
    <row r="12" spans="1:16" s="27" customFormat="1" ht="19.5" customHeight="1">
      <c r="A12" s="19" t="s">
        <v>23</v>
      </c>
      <c r="B12" s="81">
        <v>9</v>
      </c>
      <c r="C12" s="82">
        <v>0.98</v>
      </c>
      <c r="D12" s="83" t="s">
        <v>35</v>
      </c>
      <c r="E12" s="8"/>
      <c r="F12" s="19" t="s">
        <v>23</v>
      </c>
      <c r="G12" s="84">
        <v>2.33</v>
      </c>
      <c r="H12" s="54" t="s">
        <v>37</v>
      </c>
      <c r="I12" s="34"/>
      <c r="J12" s="16"/>
      <c r="K12" s="20"/>
      <c r="L12" s="31"/>
      <c r="M12" s="35"/>
      <c r="N12" s="35"/>
      <c r="O12" s="31"/>
      <c r="P12" s="31"/>
    </row>
    <row r="13" spans="1:14" s="27" customFormat="1" ht="19.5" customHeight="1">
      <c r="A13" s="19" t="s">
        <v>24</v>
      </c>
      <c r="B13" s="85">
        <v>18</v>
      </c>
      <c r="C13" s="86">
        <v>3.06</v>
      </c>
      <c r="D13" s="87">
        <v>4781</v>
      </c>
      <c r="E13" s="66"/>
      <c r="F13" s="19" t="s">
        <v>24</v>
      </c>
      <c r="G13" s="80">
        <v>0.35</v>
      </c>
      <c r="H13" s="54" t="s">
        <v>37</v>
      </c>
      <c r="I13" s="34"/>
      <c r="J13" s="15"/>
      <c r="K13" s="20"/>
      <c r="L13" s="36"/>
      <c r="M13" s="35"/>
      <c r="N13" s="35"/>
    </row>
    <row r="14" spans="1:14" s="27" customFormat="1" ht="19.5" customHeight="1">
      <c r="A14" s="19" t="s">
        <v>25</v>
      </c>
      <c r="B14" s="81">
        <v>7</v>
      </c>
      <c r="C14" s="88">
        <v>9.62</v>
      </c>
      <c r="D14" s="70">
        <v>13176</v>
      </c>
      <c r="E14" s="8"/>
      <c r="F14" s="19" t="s">
        <v>25</v>
      </c>
      <c r="G14" s="80">
        <v>1.81</v>
      </c>
      <c r="H14" s="54" t="s">
        <v>37</v>
      </c>
      <c r="I14" s="34"/>
      <c r="J14" s="34"/>
      <c r="K14" s="20"/>
      <c r="L14" s="36"/>
      <c r="M14" s="33"/>
      <c r="N14" s="33"/>
    </row>
    <row r="15" spans="1:14" s="27" customFormat="1" ht="19.5" customHeight="1">
      <c r="A15" s="19" t="s">
        <v>0</v>
      </c>
      <c r="B15" s="85">
        <v>4</v>
      </c>
      <c r="C15" s="86">
        <v>0.42</v>
      </c>
      <c r="D15" s="89">
        <v>670</v>
      </c>
      <c r="E15" s="8"/>
      <c r="F15" s="19" t="s">
        <v>0</v>
      </c>
      <c r="G15" s="80">
        <v>0.8</v>
      </c>
      <c r="H15" s="54" t="s">
        <v>37</v>
      </c>
      <c r="I15" s="34"/>
      <c r="J15" s="34"/>
      <c r="K15" s="20"/>
      <c r="L15" s="36"/>
      <c r="M15" s="33"/>
      <c r="N15" s="33"/>
    </row>
    <row r="16" spans="1:14" s="27" customFormat="1" ht="19.5" customHeight="1">
      <c r="A16" s="136" t="s">
        <v>39</v>
      </c>
      <c r="B16" s="136"/>
      <c r="C16" s="136"/>
      <c r="D16" s="136"/>
      <c r="E16" s="8"/>
      <c r="F16" s="127" t="s">
        <v>38</v>
      </c>
      <c r="G16" s="127"/>
      <c r="H16" s="127"/>
      <c r="I16" s="127"/>
      <c r="J16" s="34"/>
      <c r="K16" s="36"/>
      <c r="L16" s="36"/>
      <c r="M16" s="35"/>
      <c r="N16" s="35"/>
    </row>
    <row r="17" spans="5:9" ht="19.5" customHeight="1">
      <c r="E17" s="21"/>
      <c r="F17" s="21"/>
      <c r="G17" s="21"/>
      <c r="H17" s="21"/>
      <c r="I17" s="21"/>
    </row>
    <row r="18" spans="1:9" ht="19.5" customHeight="1">
      <c r="A18" s="128" t="s">
        <v>28</v>
      </c>
      <c r="B18" s="128"/>
      <c r="C18" s="128"/>
      <c r="D18" s="128"/>
      <c r="E18" s="21"/>
      <c r="F18" s="21"/>
      <c r="G18" s="129" t="s">
        <v>5</v>
      </c>
      <c r="H18" s="129"/>
      <c r="I18" s="129"/>
    </row>
    <row r="19" spans="1:9" ht="19.5" customHeight="1">
      <c r="A19" s="130" t="s">
        <v>6</v>
      </c>
      <c r="B19" s="132" t="s">
        <v>7</v>
      </c>
      <c r="C19" s="133"/>
      <c r="D19" s="134"/>
      <c r="E19" s="135" t="s">
        <v>8</v>
      </c>
      <c r="F19" s="133"/>
      <c r="G19" s="134"/>
      <c r="H19" s="135" t="s">
        <v>9</v>
      </c>
      <c r="I19" s="134"/>
    </row>
    <row r="20" spans="1:9" ht="19.5" customHeight="1" thickBot="1">
      <c r="A20" s="131"/>
      <c r="B20" s="37" t="s">
        <v>10</v>
      </c>
      <c r="C20" s="38" t="s">
        <v>11</v>
      </c>
      <c r="D20" s="37" t="s">
        <v>12</v>
      </c>
      <c r="E20" s="38" t="s">
        <v>10</v>
      </c>
      <c r="F20" s="37" t="s">
        <v>11</v>
      </c>
      <c r="G20" s="37" t="s">
        <v>12</v>
      </c>
      <c r="H20" s="37" t="s">
        <v>10</v>
      </c>
      <c r="I20" s="37" t="s">
        <v>12</v>
      </c>
    </row>
    <row r="21" spans="1:9" ht="19.5" customHeight="1" thickTop="1">
      <c r="A21" s="63" t="s">
        <v>50</v>
      </c>
      <c r="B21" s="17">
        <v>168</v>
      </c>
      <c r="C21" s="17">
        <v>12.08</v>
      </c>
      <c r="D21" s="17">
        <v>4021910</v>
      </c>
      <c r="E21" s="17">
        <v>133</v>
      </c>
      <c r="F21" s="17">
        <v>12.08</v>
      </c>
      <c r="G21" s="17">
        <v>3862010</v>
      </c>
      <c r="H21" s="17">
        <v>35</v>
      </c>
      <c r="I21" s="17">
        <v>159900</v>
      </c>
    </row>
    <row r="22" spans="1:9" ht="19.5" customHeight="1">
      <c r="A22" s="64" t="s">
        <v>51</v>
      </c>
      <c r="B22" s="53">
        <v>13</v>
      </c>
      <c r="C22" s="53">
        <v>0.56</v>
      </c>
      <c r="D22" s="53">
        <v>327800</v>
      </c>
      <c r="E22" s="53">
        <v>11</v>
      </c>
      <c r="F22" s="53">
        <v>0.56</v>
      </c>
      <c r="G22" s="53">
        <v>303200</v>
      </c>
      <c r="H22" s="53">
        <v>2</v>
      </c>
      <c r="I22" s="53">
        <v>24600</v>
      </c>
    </row>
    <row r="23" spans="1:9" ht="19.5" customHeight="1">
      <c r="A23" s="63" t="s">
        <v>43</v>
      </c>
      <c r="B23" s="17">
        <v>19</v>
      </c>
      <c r="C23" s="17">
        <v>0.31999999999999995</v>
      </c>
      <c r="D23" s="17">
        <v>78680</v>
      </c>
      <c r="E23" s="17">
        <v>13</v>
      </c>
      <c r="F23" s="17">
        <v>0.31999999999999995</v>
      </c>
      <c r="G23" s="17">
        <v>72030</v>
      </c>
      <c r="H23" s="17">
        <v>6</v>
      </c>
      <c r="I23" s="17">
        <v>6650</v>
      </c>
    </row>
    <row r="24" spans="1:9" s="46" customFormat="1" ht="19.5" customHeight="1">
      <c r="A24" s="63" t="s">
        <v>52</v>
      </c>
      <c r="B24" s="17">
        <v>13</v>
      </c>
      <c r="C24" s="17">
        <v>3</v>
      </c>
      <c r="D24" s="17">
        <v>118050</v>
      </c>
      <c r="E24" s="17">
        <v>5</v>
      </c>
      <c r="F24" s="17">
        <v>3</v>
      </c>
      <c r="G24" s="17">
        <v>107200</v>
      </c>
      <c r="H24" s="17">
        <v>8</v>
      </c>
      <c r="I24" s="17">
        <v>10850</v>
      </c>
    </row>
    <row r="25" spans="1:9" s="46" customFormat="1" ht="19.5" customHeight="1" thickBot="1">
      <c r="A25" s="69" t="s">
        <v>53</v>
      </c>
      <c r="B25" s="90">
        <f>SUM(B26:B30)</f>
        <v>211</v>
      </c>
      <c r="C25" s="90">
        <f aca="true" t="shared" si="0" ref="C25:I25">SUM(C26:C30)</f>
        <v>19.41</v>
      </c>
      <c r="D25" s="90">
        <f t="shared" si="0"/>
        <v>4201400</v>
      </c>
      <c r="E25" s="90">
        <f t="shared" si="0"/>
        <v>153</v>
      </c>
      <c r="F25" s="90">
        <f t="shared" si="0"/>
        <v>19.41</v>
      </c>
      <c r="G25" s="90">
        <f t="shared" si="0"/>
        <v>4030600</v>
      </c>
      <c r="H25" s="90">
        <f t="shared" si="0"/>
        <v>58</v>
      </c>
      <c r="I25" s="90">
        <f t="shared" si="0"/>
        <v>170800</v>
      </c>
    </row>
    <row r="26" spans="1:9" ht="19.5" customHeight="1" thickTop="1">
      <c r="A26" s="18" t="s">
        <v>22</v>
      </c>
      <c r="B26" s="91">
        <f>E26+H26</f>
        <v>82</v>
      </c>
      <c r="C26" s="91">
        <f>F26</f>
        <v>12.7</v>
      </c>
      <c r="D26" s="91">
        <f>G26+I26</f>
        <v>2368300</v>
      </c>
      <c r="E26" s="91">
        <v>54</v>
      </c>
      <c r="F26" s="91">
        <v>12.7</v>
      </c>
      <c r="G26" s="91">
        <v>2307600</v>
      </c>
      <c r="H26" s="91">
        <v>28</v>
      </c>
      <c r="I26" s="91">
        <v>60700</v>
      </c>
    </row>
    <row r="27" spans="1:9" ht="19.5" customHeight="1">
      <c r="A27" s="19" t="s">
        <v>23</v>
      </c>
      <c r="B27" s="91">
        <f>E27+H27</f>
        <v>37</v>
      </c>
      <c r="C27" s="91">
        <f>F27</f>
        <v>2.33</v>
      </c>
      <c r="D27" s="91">
        <f>G27+I27</f>
        <v>588600</v>
      </c>
      <c r="E27" s="92">
        <v>30</v>
      </c>
      <c r="F27" s="92">
        <v>2.33</v>
      </c>
      <c r="G27" s="92">
        <v>534500</v>
      </c>
      <c r="H27" s="92">
        <v>7</v>
      </c>
      <c r="I27" s="92">
        <v>54100</v>
      </c>
    </row>
    <row r="28" spans="1:9" ht="19.5" customHeight="1">
      <c r="A28" s="19" t="s">
        <v>24</v>
      </c>
      <c r="B28" s="91">
        <f>E28+H28</f>
        <v>14</v>
      </c>
      <c r="C28" s="91">
        <f>F28</f>
        <v>1</v>
      </c>
      <c r="D28" s="91">
        <f>G28+I28</f>
        <v>214600</v>
      </c>
      <c r="E28" s="92">
        <v>13</v>
      </c>
      <c r="F28" s="92">
        <v>1</v>
      </c>
      <c r="G28" s="92">
        <v>202500</v>
      </c>
      <c r="H28" s="92">
        <v>1</v>
      </c>
      <c r="I28" s="92">
        <v>12100</v>
      </c>
    </row>
    <row r="29" spans="1:9" ht="19.5" customHeight="1">
      <c r="A29" s="19" t="s">
        <v>25</v>
      </c>
      <c r="B29" s="91">
        <f>E29+H29</f>
        <v>61</v>
      </c>
      <c r="C29" s="91">
        <f>F29</f>
        <v>2.58</v>
      </c>
      <c r="D29" s="91">
        <f>G29+I29</f>
        <v>853300</v>
      </c>
      <c r="E29" s="92">
        <v>41</v>
      </c>
      <c r="F29" s="92">
        <v>2.58</v>
      </c>
      <c r="G29" s="92">
        <v>810000</v>
      </c>
      <c r="H29" s="92">
        <v>20</v>
      </c>
      <c r="I29" s="92">
        <v>43300</v>
      </c>
    </row>
    <row r="30" spans="1:9" ht="19.5" customHeight="1">
      <c r="A30" s="19" t="s">
        <v>0</v>
      </c>
      <c r="B30" s="91">
        <f>E30+H30</f>
        <v>17</v>
      </c>
      <c r="C30" s="91">
        <f>F30</f>
        <v>0.8</v>
      </c>
      <c r="D30" s="91">
        <f>G30+I30</f>
        <v>176600</v>
      </c>
      <c r="E30" s="93">
        <v>15</v>
      </c>
      <c r="F30" s="93">
        <v>0.8</v>
      </c>
      <c r="G30" s="92">
        <v>176000</v>
      </c>
      <c r="H30" s="92">
        <v>2</v>
      </c>
      <c r="I30" s="92">
        <v>600</v>
      </c>
    </row>
    <row r="31" spans="1:9" ht="19.5" customHeight="1">
      <c r="A31" s="39"/>
      <c r="B31" s="28"/>
      <c r="C31" s="40"/>
      <c r="D31" s="41"/>
      <c r="E31" s="42"/>
      <c r="F31" s="40"/>
      <c r="G31" s="41"/>
      <c r="H31" s="43"/>
      <c r="I31" s="41"/>
    </row>
    <row r="32" spans="1:9" ht="19.5" customHeight="1">
      <c r="A32" s="39"/>
      <c r="B32" s="41"/>
      <c r="C32" s="44"/>
      <c r="D32" s="41"/>
      <c r="E32" s="41"/>
      <c r="F32" s="44"/>
      <c r="G32" s="41"/>
      <c r="H32" s="41"/>
      <c r="I32" s="41"/>
    </row>
    <row r="33" spans="1:9" ht="19.5" customHeight="1">
      <c r="A33" s="39"/>
      <c r="B33" s="40"/>
      <c r="C33" s="40"/>
      <c r="D33" s="41"/>
      <c r="E33" s="41"/>
      <c r="F33" s="44"/>
      <c r="G33" s="41"/>
      <c r="H33" s="41"/>
      <c r="I33" s="41"/>
    </row>
  </sheetData>
  <sheetProtection/>
  <mergeCells count="8">
    <mergeCell ref="F16:I16"/>
    <mergeCell ref="A18:D18"/>
    <mergeCell ref="G18:I18"/>
    <mergeCell ref="A19:A20"/>
    <mergeCell ref="B19:D19"/>
    <mergeCell ref="E19:G19"/>
    <mergeCell ref="H19:I19"/>
    <mergeCell ref="A16:D16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scale="96" r:id="rId1"/>
  <headerFooter alignWithMargins="0">
    <oddFooter>&amp;C64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0"/>
  <sheetViews>
    <sheetView tabSelected="1" view="pageBreakPreview" zoomScale="70" zoomScaleSheetLayoutView="70" workbookViewId="0" topLeftCell="A1">
      <selection activeCell="Q35" sqref="Q35"/>
    </sheetView>
  </sheetViews>
  <sheetFormatPr defaultColWidth="9.00390625" defaultRowHeight="13.5"/>
  <cols>
    <col min="1" max="1" width="16.875" style="21" bestFit="1" customWidth="1"/>
    <col min="2" max="22" width="9.625" style="21" customWidth="1"/>
    <col min="23" max="16384" width="9.00390625" style="21" customWidth="1"/>
  </cols>
  <sheetData>
    <row r="1" spans="1:17" ht="30" customHeight="1">
      <c r="A1" s="5" t="s">
        <v>75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9"/>
    </row>
    <row r="2" spans="1:10" ht="34.5" customHeight="1">
      <c r="A2" s="137" t="s">
        <v>26</v>
      </c>
      <c r="B2" s="139" t="s">
        <v>14</v>
      </c>
      <c r="C2" s="140"/>
      <c r="D2" s="139" t="s">
        <v>59</v>
      </c>
      <c r="E2" s="140"/>
      <c r="F2" s="139" t="s">
        <v>15</v>
      </c>
      <c r="G2" s="140"/>
      <c r="H2" s="139" t="s">
        <v>16</v>
      </c>
      <c r="I2" s="140"/>
      <c r="J2" s="10"/>
    </row>
    <row r="3" spans="1:10" ht="30" customHeight="1" thickBot="1">
      <c r="A3" s="138"/>
      <c r="B3" s="94" t="s">
        <v>36</v>
      </c>
      <c r="C3" s="37" t="s">
        <v>17</v>
      </c>
      <c r="D3" s="94" t="s">
        <v>36</v>
      </c>
      <c r="E3" s="37" t="s">
        <v>17</v>
      </c>
      <c r="F3" s="94" t="s">
        <v>36</v>
      </c>
      <c r="G3" s="37" t="s">
        <v>17</v>
      </c>
      <c r="H3" s="94" t="s">
        <v>36</v>
      </c>
      <c r="I3" s="95" t="s">
        <v>17</v>
      </c>
      <c r="J3" s="11"/>
    </row>
    <row r="4" spans="1:10" ht="30" customHeight="1" thickTop="1">
      <c r="A4" s="141" t="s">
        <v>47</v>
      </c>
      <c r="B4" s="143">
        <v>4138</v>
      </c>
      <c r="C4" s="143">
        <v>44.61</v>
      </c>
      <c r="D4" s="143" t="s">
        <v>35</v>
      </c>
      <c r="E4" s="143" t="s">
        <v>35</v>
      </c>
      <c r="F4" s="143" t="s">
        <v>35</v>
      </c>
      <c r="G4" s="145" t="s">
        <v>35</v>
      </c>
      <c r="H4" s="145">
        <f>SUM(B4,D4,F4)</f>
        <v>4138</v>
      </c>
      <c r="I4" s="143">
        <f>SUM(C4,E4,G4)</f>
        <v>44.61</v>
      </c>
      <c r="J4" s="12"/>
    </row>
    <row r="5" spans="1:10" ht="30" customHeight="1">
      <c r="A5" s="142"/>
      <c r="B5" s="144"/>
      <c r="C5" s="144"/>
      <c r="D5" s="144"/>
      <c r="E5" s="144"/>
      <c r="F5" s="144"/>
      <c r="G5" s="144"/>
      <c r="H5" s="144"/>
      <c r="I5" s="144"/>
      <c r="J5" s="12"/>
    </row>
    <row r="6" spans="1:10" ht="30" customHeight="1">
      <c r="A6" s="141" t="s">
        <v>46</v>
      </c>
      <c r="B6" s="143">
        <v>4040</v>
      </c>
      <c r="C6" s="143">
        <v>27.33</v>
      </c>
      <c r="D6" s="143" t="s">
        <v>35</v>
      </c>
      <c r="E6" s="143" t="s">
        <v>35</v>
      </c>
      <c r="F6" s="143" t="s">
        <v>35</v>
      </c>
      <c r="G6" s="143" t="s">
        <v>35</v>
      </c>
      <c r="H6" s="143">
        <f>SUM(B6,D6,F6)</f>
        <v>4040</v>
      </c>
      <c r="I6" s="143">
        <f>SUM(C6,E6,G6)</f>
        <v>27.33</v>
      </c>
      <c r="J6" s="12"/>
    </row>
    <row r="7" spans="1:10" ht="30" customHeight="1">
      <c r="A7" s="142"/>
      <c r="B7" s="144"/>
      <c r="C7" s="144"/>
      <c r="D7" s="144"/>
      <c r="E7" s="144"/>
      <c r="F7" s="144"/>
      <c r="G7" s="144"/>
      <c r="H7" s="144"/>
      <c r="I7" s="144"/>
      <c r="J7" s="12"/>
    </row>
    <row r="8" spans="1:10" ht="30" customHeight="1">
      <c r="A8" s="146" t="s">
        <v>44</v>
      </c>
      <c r="B8" s="147">
        <v>3426.08</v>
      </c>
      <c r="C8" s="147">
        <v>23.04</v>
      </c>
      <c r="D8" s="143" t="s">
        <v>35</v>
      </c>
      <c r="E8" s="143" t="s">
        <v>35</v>
      </c>
      <c r="F8" s="143" t="s">
        <v>35</v>
      </c>
      <c r="G8" s="143" t="s">
        <v>35</v>
      </c>
      <c r="H8" s="143">
        <f>SUM(B8,D8,F8)</f>
        <v>3426.08</v>
      </c>
      <c r="I8" s="143">
        <f>SUM(C8,E8,G8)</f>
        <v>23.04</v>
      </c>
      <c r="J8" s="12"/>
    </row>
    <row r="9" spans="1:10" ht="30" customHeight="1">
      <c r="A9" s="146"/>
      <c r="B9" s="147"/>
      <c r="C9" s="147"/>
      <c r="D9" s="144"/>
      <c r="E9" s="144"/>
      <c r="F9" s="144"/>
      <c r="G9" s="144"/>
      <c r="H9" s="144"/>
      <c r="I9" s="144"/>
      <c r="J9" s="12"/>
    </row>
    <row r="10" spans="1:10" ht="30" customHeight="1">
      <c r="A10" s="141" t="s">
        <v>49</v>
      </c>
      <c r="B10" s="143">
        <v>3441.48</v>
      </c>
      <c r="C10" s="143">
        <v>25.35</v>
      </c>
      <c r="D10" s="143" t="s">
        <v>35</v>
      </c>
      <c r="E10" s="143" t="s">
        <v>35</v>
      </c>
      <c r="F10" s="143" t="s">
        <v>35</v>
      </c>
      <c r="G10" s="143" t="s">
        <v>35</v>
      </c>
      <c r="H10" s="143">
        <f aca="true" t="shared" si="0" ref="H10:H22">SUM(B10,D10,F10)</f>
        <v>3441.48</v>
      </c>
      <c r="I10" s="143">
        <f>SUM(C10,E10,G10)</f>
        <v>25.35</v>
      </c>
      <c r="J10" s="12"/>
    </row>
    <row r="11" spans="1:10" ht="30" customHeight="1">
      <c r="A11" s="142"/>
      <c r="B11" s="144"/>
      <c r="C11" s="144"/>
      <c r="D11" s="144"/>
      <c r="E11" s="144"/>
      <c r="F11" s="144"/>
      <c r="G11" s="144"/>
      <c r="H11" s="144"/>
      <c r="I11" s="144"/>
      <c r="J11" s="12"/>
    </row>
    <row r="12" spans="1:10" ht="30" customHeight="1">
      <c r="A12" s="146" t="s">
        <v>55</v>
      </c>
      <c r="B12" s="147">
        <f>SUM(B14:B23)</f>
        <v>3284.4</v>
      </c>
      <c r="C12" s="147">
        <f>SUM(C14:C23)</f>
        <v>23.689999999999998</v>
      </c>
      <c r="D12" s="147" t="s">
        <v>35</v>
      </c>
      <c r="E12" s="147" t="s">
        <v>35</v>
      </c>
      <c r="F12" s="147" t="s">
        <v>35</v>
      </c>
      <c r="G12" s="143" t="s">
        <v>35</v>
      </c>
      <c r="H12" s="143">
        <f t="shared" si="0"/>
        <v>3284.4</v>
      </c>
      <c r="I12" s="147">
        <f>SUM(C12,E12,G12)</f>
        <v>23.689999999999998</v>
      </c>
      <c r="J12" s="12"/>
    </row>
    <row r="13" spans="1:10" ht="30" customHeight="1" thickBot="1">
      <c r="A13" s="146"/>
      <c r="B13" s="147"/>
      <c r="C13" s="147"/>
      <c r="D13" s="147"/>
      <c r="E13" s="147"/>
      <c r="F13" s="147"/>
      <c r="G13" s="148"/>
      <c r="H13" s="148"/>
      <c r="I13" s="147"/>
      <c r="J13" s="12"/>
    </row>
    <row r="14" spans="1:10" ht="30" customHeight="1" thickTop="1">
      <c r="A14" s="149" t="s">
        <v>60</v>
      </c>
      <c r="B14" s="145" t="s">
        <v>37</v>
      </c>
      <c r="C14" s="145" t="s">
        <v>37</v>
      </c>
      <c r="D14" s="145" t="s">
        <v>32</v>
      </c>
      <c r="E14" s="145" t="s">
        <v>32</v>
      </c>
      <c r="F14" s="145" t="s">
        <v>32</v>
      </c>
      <c r="G14" s="145" t="s">
        <v>32</v>
      </c>
      <c r="H14" s="145" t="s">
        <v>35</v>
      </c>
      <c r="I14" s="145" t="s">
        <v>35</v>
      </c>
      <c r="J14" s="12"/>
    </row>
    <row r="15" spans="1:10" ht="30" customHeight="1">
      <c r="A15" s="150"/>
      <c r="B15" s="144"/>
      <c r="C15" s="144"/>
      <c r="D15" s="144"/>
      <c r="E15" s="144"/>
      <c r="F15" s="144"/>
      <c r="G15" s="144"/>
      <c r="H15" s="144"/>
      <c r="I15" s="144"/>
      <c r="J15" s="12"/>
    </row>
    <row r="16" spans="1:10" ht="30" customHeight="1">
      <c r="A16" s="137" t="s">
        <v>61</v>
      </c>
      <c r="B16" s="143">
        <v>735</v>
      </c>
      <c r="C16" s="143">
        <v>3.04</v>
      </c>
      <c r="D16" s="143" t="s">
        <v>32</v>
      </c>
      <c r="E16" s="143" t="s">
        <v>32</v>
      </c>
      <c r="F16" s="143" t="s">
        <v>32</v>
      </c>
      <c r="G16" s="143" t="s">
        <v>32</v>
      </c>
      <c r="H16" s="143">
        <f t="shared" si="0"/>
        <v>735</v>
      </c>
      <c r="I16" s="143">
        <f>SUM(C16,E16,G16)</f>
        <v>3.04</v>
      </c>
      <c r="J16" s="12"/>
    </row>
    <row r="17" spans="1:10" ht="30" customHeight="1">
      <c r="A17" s="150"/>
      <c r="B17" s="144"/>
      <c r="C17" s="144"/>
      <c r="D17" s="144"/>
      <c r="E17" s="144"/>
      <c r="F17" s="144"/>
      <c r="G17" s="144"/>
      <c r="H17" s="144"/>
      <c r="I17" s="144"/>
      <c r="J17" s="12"/>
    </row>
    <row r="18" spans="1:10" ht="30" customHeight="1">
      <c r="A18" s="137" t="s">
        <v>62</v>
      </c>
      <c r="B18" s="143">
        <v>1622</v>
      </c>
      <c r="C18" s="143">
        <v>11.84</v>
      </c>
      <c r="D18" s="143" t="s">
        <v>32</v>
      </c>
      <c r="E18" s="143" t="s">
        <v>32</v>
      </c>
      <c r="F18" s="143" t="s">
        <v>32</v>
      </c>
      <c r="G18" s="143" t="s">
        <v>32</v>
      </c>
      <c r="H18" s="143">
        <f t="shared" si="0"/>
        <v>1622</v>
      </c>
      <c r="I18" s="143">
        <f>SUM(C18,E18,G18)</f>
        <v>11.84</v>
      </c>
      <c r="J18" s="12"/>
    </row>
    <row r="19" spans="1:10" ht="30" customHeight="1">
      <c r="A19" s="150"/>
      <c r="B19" s="144"/>
      <c r="C19" s="144"/>
      <c r="D19" s="144"/>
      <c r="E19" s="144"/>
      <c r="F19" s="144"/>
      <c r="G19" s="144"/>
      <c r="H19" s="144"/>
      <c r="I19" s="144"/>
      <c r="J19" s="12"/>
    </row>
    <row r="20" spans="1:10" ht="30" customHeight="1">
      <c r="A20" s="137" t="s">
        <v>63</v>
      </c>
      <c r="B20" s="143">
        <v>912</v>
      </c>
      <c r="C20" s="143">
        <v>6.5</v>
      </c>
      <c r="D20" s="143" t="s">
        <v>32</v>
      </c>
      <c r="E20" s="143" t="s">
        <v>32</v>
      </c>
      <c r="F20" s="143" t="s">
        <v>32</v>
      </c>
      <c r="G20" s="143" t="s">
        <v>32</v>
      </c>
      <c r="H20" s="143">
        <f t="shared" si="0"/>
        <v>912</v>
      </c>
      <c r="I20" s="143">
        <f>SUM(C20,E20,G20)</f>
        <v>6.5</v>
      </c>
      <c r="J20" s="12"/>
    </row>
    <row r="21" spans="1:10" ht="30" customHeight="1">
      <c r="A21" s="150"/>
      <c r="B21" s="144"/>
      <c r="C21" s="144"/>
      <c r="D21" s="144"/>
      <c r="E21" s="144"/>
      <c r="F21" s="144"/>
      <c r="G21" s="144"/>
      <c r="H21" s="144"/>
      <c r="I21" s="144"/>
      <c r="J21" s="12"/>
    </row>
    <row r="22" spans="1:10" ht="30" customHeight="1">
      <c r="A22" s="137" t="s">
        <v>64</v>
      </c>
      <c r="B22" s="143">
        <v>15.4</v>
      </c>
      <c r="C22" s="143">
        <v>2.31</v>
      </c>
      <c r="D22" s="143" t="s">
        <v>32</v>
      </c>
      <c r="E22" s="143" t="s">
        <v>32</v>
      </c>
      <c r="F22" s="143" t="s">
        <v>32</v>
      </c>
      <c r="G22" s="143" t="s">
        <v>32</v>
      </c>
      <c r="H22" s="143">
        <f t="shared" si="0"/>
        <v>15.4</v>
      </c>
      <c r="I22" s="143">
        <f>SUM(C22,E22,G22)</f>
        <v>2.31</v>
      </c>
      <c r="J22" s="12"/>
    </row>
    <row r="23" spans="1:21" ht="30" customHeight="1">
      <c r="A23" s="150"/>
      <c r="B23" s="144"/>
      <c r="C23" s="144"/>
      <c r="D23" s="144"/>
      <c r="E23" s="144"/>
      <c r="F23" s="144"/>
      <c r="G23" s="144"/>
      <c r="H23" s="144"/>
      <c r="I23" s="144"/>
      <c r="J23" s="10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2" ht="30" customHeight="1">
      <c r="A24" s="101" t="s">
        <v>34</v>
      </c>
      <c r="B24" s="101"/>
      <c r="C24" s="102"/>
      <c r="D24" s="102"/>
      <c r="E24" s="102"/>
      <c r="F24" s="102"/>
      <c r="G24" s="102"/>
      <c r="H24" s="102"/>
      <c r="I24" s="102"/>
      <c r="J24" s="103"/>
      <c r="K24" s="7"/>
      <c r="L24" s="22"/>
      <c r="M24" s="104"/>
      <c r="N24" s="151"/>
      <c r="O24" s="151"/>
      <c r="P24" s="151"/>
      <c r="Q24" s="151"/>
      <c r="R24" s="151"/>
      <c r="S24" s="151"/>
      <c r="T24" s="151"/>
      <c r="U24" s="151"/>
      <c r="V24" s="13"/>
    </row>
    <row r="25" spans="1:22" ht="30" customHeight="1">
      <c r="A25" s="105" t="s">
        <v>45</v>
      </c>
      <c r="B25" s="105"/>
      <c r="C25" s="105"/>
      <c r="D25" s="105"/>
      <c r="E25" s="105"/>
      <c r="F25" s="105"/>
      <c r="G25" s="105"/>
      <c r="H25" s="105"/>
      <c r="I25" s="105"/>
      <c r="J25" s="7"/>
      <c r="K25" s="7"/>
      <c r="L25" s="22"/>
      <c r="M25" s="7"/>
      <c r="N25" s="151"/>
      <c r="O25" s="151"/>
      <c r="P25" s="151"/>
      <c r="Q25" s="151"/>
      <c r="R25" s="151"/>
      <c r="S25" s="151"/>
      <c r="T25" s="151"/>
      <c r="U25" s="151"/>
      <c r="V25" s="7"/>
    </row>
    <row r="26" spans="1:22" ht="30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7"/>
      <c r="K26" s="7"/>
      <c r="L26" s="22"/>
      <c r="M26" s="7"/>
      <c r="N26" s="71"/>
      <c r="O26" s="71"/>
      <c r="P26" s="71"/>
      <c r="Q26" s="71"/>
      <c r="R26" s="71"/>
      <c r="S26" s="71"/>
      <c r="T26" s="71"/>
      <c r="U26" s="71"/>
      <c r="V26" s="7"/>
    </row>
    <row r="27" spans="1:22" ht="30" customHeight="1">
      <c r="A27" s="5" t="s">
        <v>81</v>
      </c>
      <c r="B27" s="164"/>
      <c r="C27" s="7"/>
      <c r="D27" s="7"/>
      <c r="E27" s="7"/>
      <c r="F27" s="7"/>
      <c r="G27" s="7"/>
      <c r="H27" s="165" t="s">
        <v>82</v>
      </c>
      <c r="I27" s="165"/>
      <c r="J27" s="165"/>
      <c r="K27" s="165"/>
      <c r="L27" s="22"/>
      <c r="M27" s="7"/>
      <c r="N27" s="71"/>
      <c r="O27" s="71"/>
      <c r="P27" s="71"/>
      <c r="Q27" s="71"/>
      <c r="R27" s="71"/>
      <c r="S27" s="71"/>
      <c r="T27" s="71"/>
      <c r="U27" s="71"/>
      <c r="V27" s="7"/>
    </row>
    <row r="28" spans="1:11" ht="24.75" customHeight="1">
      <c r="A28" s="137" t="s">
        <v>76</v>
      </c>
      <c r="B28" s="139" t="s">
        <v>83</v>
      </c>
      <c r="C28" s="154"/>
      <c r="D28" s="154"/>
      <c r="E28" s="154"/>
      <c r="F28" s="154"/>
      <c r="G28" s="154"/>
      <c r="H28" s="154"/>
      <c r="I28" s="140"/>
      <c r="J28" s="166" t="s">
        <v>16</v>
      </c>
      <c r="K28" s="167"/>
    </row>
    <row r="29" spans="1:11" ht="24.75" customHeight="1" thickBot="1">
      <c r="A29" s="138"/>
      <c r="B29" s="168" t="s">
        <v>77</v>
      </c>
      <c r="C29" s="169"/>
      <c r="D29" s="168" t="s">
        <v>78</v>
      </c>
      <c r="E29" s="169"/>
      <c r="F29" s="168" t="s">
        <v>79</v>
      </c>
      <c r="G29" s="169"/>
      <c r="H29" s="168" t="s">
        <v>80</v>
      </c>
      <c r="I29" s="169"/>
      <c r="J29" s="168"/>
      <c r="K29" s="169"/>
    </row>
    <row r="30" spans="1:11" ht="25.5" customHeight="1" thickTop="1">
      <c r="A30" s="141" t="s">
        <v>47</v>
      </c>
      <c r="B30" s="170" t="s">
        <v>35</v>
      </c>
      <c r="C30" s="171"/>
      <c r="D30" s="170" t="s">
        <v>35</v>
      </c>
      <c r="E30" s="171"/>
      <c r="F30" s="170" t="s">
        <v>35</v>
      </c>
      <c r="G30" s="171"/>
      <c r="H30" s="170" t="s">
        <v>35</v>
      </c>
      <c r="I30" s="171"/>
      <c r="J30" s="170" t="s">
        <v>35</v>
      </c>
      <c r="K30" s="171"/>
    </row>
    <row r="31" spans="1:11" ht="25.5" customHeight="1">
      <c r="A31" s="142"/>
      <c r="B31" s="172"/>
      <c r="C31" s="173"/>
      <c r="D31" s="172"/>
      <c r="E31" s="173"/>
      <c r="F31" s="172"/>
      <c r="G31" s="173"/>
      <c r="H31" s="172"/>
      <c r="I31" s="173"/>
      <c r="J31" s="172"/>
      <c r="K31" s="173"/>
    </row>
    <row r="32" spans="1:11" ht="25.5" customHeight="1">
      <c r="A32" s="141" t="s">
        <v>46</v>
      </c>
      <c r="B32" s="174" t="s">
        <v>35</v>
      </c>
      <c r="C32" s="175"/>
      <c r="D32" s="174" t="s">
        <v>35</v>
      </c>
      <c r="E32" s="175"/>
      <c r="F32" s="174" t="s">
        <v>35</v>
      </c>
      <c r="G32" s="175"/>
      <c r="H32" s="174" t="s">
        <v>35</v>
      </c>
      <c r="I32" s="175"/>
      <c r="J32" s="174" t="s">
        <v>35</v>
      </c>
      <c r="K32" s="175"/>
    </row>
    <row r="33" spans="1:11" ht="25.5" customHeight="1">
      <c r="A33" s="142"/>
      <c r="B33" s="174"/>
      <c r="C33" s="175"/>
      <c r="D33" s="174"/>
      <c r="E33" s="175"/>
      <c r="F33" s="174"/>
      <c r="G33" s="175"/>
      <c r="H33" s="174"/>
      <c r="I33" s="175"/>
      <c r="J33" s="174"/>
      <c r="K33" s="175"/>
    </row>
    <row r="34" spans="1:11" ht="25.5" customHeight="1">
      <c r="A34" s="146" t="s">
        <v>44</v>
      </c>
      <c r="B34" s="176">
        <v>6</v>
      </c>
      <c r="C34" s="176"/>
      <c r="D34" s="176">
        <v>213</v>
      </c>
      <c r="E34" s="176"/>
      <c r="F34" s="176" t="s">
        <v>35</v>
      </c>
      <c r="G34" s="176"/>
      <c r="H34" s="176">
        <v>1</v>
      </c>
      <c r="I34" s="176"/>
      <c r="J34" s="176">
        <f>SUM(B34:I35)</f>
        <v>220</v>
      </c>
      <c r="K34" s="176"/>
    </row>
    <row r="35" spans="1:11" ht="25.5" customHeight="1">
      <c r="A35" s="146"/>
      <c r="B35" s="176"/>
      <c r="C35" s="176"/>
      <c r="D35" s="176"/>
      <c r="E35" s="176"/>
      <c r="F35" s="176"/>
      <c r="G35" s="176"/>
      <c r="H35" s="176"/>
      <c r="I35" s="176"/>
      <c r="J35" s="176"/>
      <c r="K35" s="176"/>
    </row>
    <row r="36" spans="1:11" ht="25.5" customHeight="1">
      <c r="A36" s="141" t="s">
        <v>49</v>
      </c>
      <c r="B36" s="176">
        <v>156</v>
      </c>
      <c r="C36" s="176"/>
      <c r="D36" s="176">
        <v>545</v>
      </c>
      <c r="E36" s="176"/>
      <c r="F36" s="176">
        <v>14</v>
      </c>
      <c r="G36" s="176"/>
      <c r="H36" s="176">
        <v>28</v>
      </c>
      <c r="I36" s="176"/>
      <c r="J36" s="176">
        <f>SUM(B36:I37)</f>
        <v>743</v>
      </c>
      <c r="K36" s="176"/>
    </row>
    <row r="37" spans="1:11" ht="25.5" customHeight="1">
      <c r="A37" s="142"/>
      <c r="B37" s="176"/>
      <c r="C37" s="176"/>
      <c r="D37" s="176"/>
      <c r="E37" s="176"/>
      <c r="F37" s="176"/>
      <c r="G37" s="176"/>
      <c r="H37" s="176"/>
      <c r="I37" s="176"/>
      <c r="J37" s="176"/>
      <c r="K37" s="176"/>
    </row>
    <row r="38" spans="1:11" ht="25.5" customHeight="1">
      <c r="A38" s="141" t="s">
        <v>55</v>
      </c>
      <c r="B38" s="177">
        <v>445</v>
      </c>
      <c r="C38" s="178"/>
      <c r="D38" s="177">
        <v>544</v>
      </c>
      <c r="E38" s="178"/>
      <c r="F38" s="177">
        <v>39</v>
      </c>
      <c r="G38" s="178"/>
      <c r="H38" s="177">
        <v>60</v>
      </c>
      <c r="I38" s="178"/>
      <c r="J38" s="176">
        <f>SUM(B38:I39)</f>
        <v>1088</v>
      </c>
      <c r="K38" s="176"/>
    </row>
    <row r="39" spans="1:11" ht="25.5" customHeight="1">
      <c r="A39" s="142"/>
      <c r="B39" s="179"/>
      <c r="C39" s="180"/>
      <c r="D39" s="179"/>
      <c r="E39" s="180"/>
      <c r="F39" s="179"/>
      <c r="G39" s="180"/>
      <c r="H39" s="179"/>
      <c r="I39" s="180"/>
      <c r="J39" s="176"/>
      <c r="K39" s="176"/>
    </row>
    <row r="40" ht="25.5" customHeight="1">
      <c r="A40" s="21" t="s">
        <v>84</v>
      </c>
    </row>
    <row r="41" ht="25.5" customHeight="1"/>
    <row r="42" ht="25.5" customHeight="1"/>
  </sheetData>
  <sheetProtection/>
  <mergeCells count="134">
    <mergeCell ref="H22:H23"/>
    <mergeCell ref="I22:I23"/>
    <mergeCell ref="N24:U25"/>
    <mergeCell ref="G20:G21"/>
    <mergeCell ref="H20:H21"/>
    <mergeCell ref="I20:I21"/>
    <mergeCell ref="G22:G23"/>
    <mergeCell ref="A22:A23"/>
    <mergeCell ref="B22:B23"/>
    <mergeCell ref="C22:C23"/>
    <mergeCell ref="D22:D23"/>
    <mergeCell ref="E22:E23"/>
    <mergeCell ref="F22:F23"/>
    <mergeCell ref="I18:I19"/>
    <mergeCell ref="A20:A21"/>
    <mergeCell ref="B20:B21"/>
    <mergeCell ref="C20:C21"/>
    <mergeCell ref="D20:D21"/>
    <mergeCell ref="E20:E21"/>
    <mergeCell ref="F20:F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A2:A3"/>
    <mergeCell ref="B2:C2"/>
    <mergeCell ref="D2:E2"/>
    <mergeCell ref="F2:G2"/>
    <mergeCell ref="H2:I2"/>
    <mergeCell ref="A4:A5"/>
    <mergeCell ref="B4:B5"/>
    <mergeCell ref="C4:C5"/>
    <mergeCell ref="D4:D5"/>
    <mergeCell ref="E4:E5"/>
    <mergeCell ref="A38:A39"/>
    <mergeCell ref="A36:A37"/>
    <mergeCell ref="A34:A35"/>
    <mergeCell ref="A32:A33"/>
    <mergeCell ref="A28:A29"/>
    <mergeCell ref="A30:A31"/>
    <mergeCell ref="F30:G31"/>
    <mergeCell ref="H30:I31"/>
    <mergeCell ref="B29:C29"/>
    <mergeCell ref="D29:E29"/>
    <mergeCell ref="H27:K27"/>
    <mergeCell ref="F29:G29"/>
    <mergeCell ref="H29:I29"/>
    <mergeCell ref="B28:I28"/>
    <mergeCell ref="J28:K29"/>
    <mergeCell ref="J30:K31"/>
    <mergeCell ref="B30:C31"/>
    <mergeCell ref="B32:C33"/>
    <mergeCell ref="B34:C35"/>
    <mergeCell ref="B36:C37"/>
    <mergeCell ref="B38:C39"/>
    <mergeCell ref="D30:E31"/>
    <mergeCell ref="D32:E33"/>
    <mergeCell ref="F32:G33"/>
    <mergeCell ref="H32:I33"/>
    <mergeCell ref="J32:K33"/>
    <mergeCell ref="D34:E35"/>
    <mergeCell ref="F34:G35"/>
    <mergeCell ref="H34:I35"/>
    <mergeCell ref="J34:K35"/>
    <mergeCell ref="D36:E37"/>
    <mergeCell ref="F36:G37"/>
    <mergeCell ref="H36:I37"/>
    <mergeCell ref="J36:K37"/>
    <mergeCell ref="D38:E39"/>
    <mergeCell ref="F38:G39"/>
    <mergeCell ref="H38:I39"/>
    <mergeCell ref="J38:K39"/>
  </mergeCells>
  <printOptions horizontalCentered="1"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scale="6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51"/>
  <sheetViews>
    <sheetView view="pageBreakPreview" zoomScale="85" zoomScaleSheetLayoutView="85" workbookViewId="0" topLeftCell="A37">
      <selection activeCell="O7" sqref="O7"/>
    </sheetView>
  </sheetViews>
  <sheetFormatPr defaultColWidth="9.00390625" defaultRowHeight="13.5"/>
  <cols>
    <col min="1" max="1" width="10.50390625" style="21" bestFit="1" customWidth="1"/>
    <col min="2" max="3" width="6.625" style="21" customWidth="1"/>
    <col min="4" max="6" width="7.625" style="21" customWidth="1"/>
    <col min="7" max="7" width="8.625" style="21" customWidth="1"/>
    <col min="8" max="9" width="6.625" style="21" customWidth="1"/>
    <col min="10" max="12" width="7.625" style="21" customWidth="1"/>
    <col min="13" max="13" width="8.625" style="21" customWidth="1"/>
    <col min="14" max="22" width="9.625" style="21" customWidth="1"/>
    <col min="23" max="16384" width="9.00390625" style="21" customWidth="1"/>
  </cols>
  <sheetData>
    <row r="1" spans="1:22" ht="19.5" customHeight="1">
      <c r="A1" s="23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2"/>
      <c r="M1" s="105"/>
      <c r="N1" s="106"/>
      <c r="O1" s="106"/>
      <c r="P1" s="106"/>
      <c r="Q1" s="106"/>
      <c r="R1" s="106"/>
      <c r="S1" s="106"/>
      <c r="T1" s="106"/>
      <c r="U1" s="106"/>
      <c r="V1" s="105"/>
    </row>
    <row r="2" spans="1:22" ht="19.5" customHeight="1">
      <c r="A2" s="152" t="s">
        <v>65</v>
      </c>
      <c r="B2" s="152"/>
      <c r="C2" s="152"/>
      <c r="D2" s="152"/>
      <c r="E2" s="105"/>
      <c r="F2" s="105"/>
      <c r="G2" s="153" t="s">
        <v>66</v>
      </c>
      <c r="H2" s="153"/>
      <c r="I2" s="153"/>
      <c r="J2" s="153"/>
      <c r="K2" s="105"/>
      <c r="L2" s="22"/>
      <c r="M2" s="105"/>
      <c r="N2" s="106"/>
      <c r="O2" s="106"/>
      <c r="P2" s="106"/>
      <c r="Q2" s="106"/>
      <c r="R2" s="106"/>
      <c r="S2" s="106"/>
      <c r="T2" s="106"/>
      <c r="U2" s="106"/>
      <c r="V2" s="105"/>
    </row>
    <row r="3" spans="1:27" ht="24.75" customHeight="1">
      <c r="A3" s="137" t="s">
        <v>26</v>
      </c>
      <c r="B3" s="139" t="s">
        <v>18</v>
      </c>
      <c r="C3" s="154"/>
      <c r="D3" s="140"/>
      <c r="E3" s="139" t="s">
        <v>19</v>
      </c>
      <c r="F3" s="154"/>
      <c r="G3" s="140"/>
      <c r="H3" s="139" t="s">
        <v>20</v>
      </c>
      <c r="I3" s="154"/>
      <c r="J3" s="140"/>
      <c r="W3" s="107"/>
      <c r="X3" s="107"/>
      <c r="Y3" s="107"/>
      <c r="Z3" s="107"/>
      <c r="AA3" s="107"/>
    </row>
    <row r="4" spans="1:27" ht="30" customHeight="1" thickBot="1">
      <c r="A4" s="138"/>
      <c r="B4" s="94" t="s">
        <v>67</v>
      </c>
      <c r="C4" s="94" t="s">
        <v>17</v>
      </c>
      <c r="D4" s="94" t="s">
        <v>68</v>
      </c>
      <c r="E4" s="94" t="s">
        <v>67</v>
      </c>
      <c r="F4" s="94" t="s">
        <v>17</v>
      </c>
      <c r="G4" s="94" t="s">
        <v>68</v>
      </c>
      <c r="H4" s="94" t="s">
        <v>67</v>
      </c>
      <c r="I4" s="94" t="s">
        <v>17</v>
      </c>
      <c r="J4" s="94" t="s">
        <v>68</v>
      </c>
      <c r="W4" s="107"/>
      <c r="X4" s="107"/>
      <c r="Y4" s="107"/>
      <c r="Z4" s="107"/>
      <c r="AA4" s="107"/>
    </row>
    <row r="5" spans="1:27" ht="19.5" customHeight="1" thickTop="1">
      <c r="A5" s="155" t="s">
        <v>69</v>
      </c>
      <c r="B5" s="143" t="s">
        <v>35</v>
      </c>
      <c r="C5" s="143" t="s">
        <v>35</v>
      </c>
      <c r="D5" s="143" t="s">
        <v>35</v>
      </c>
      <c r="E5" s="143">
        <v>211.97</v>
      </c>
      <c r="F5" s="143">
        <v>42.43</v>
      </c>
      <c r="G5" s="156">
        <v>150151</v>
      </c>
      <c r="H5" s="143">
        <v>1.07</v>
      </c>
      <c r="I5" s="143">
        <v>0.11</v>
      </c>
      <c r="J5" s="143" t="s">
        <v>35</v>
      </c>
      <c r="Z5" s="24"/>
      <c r="AA5" s="24"/>
    </row>
    <row r="6" spans="1:10" ht="19.5" customHeight="1">
      <c r="A6" s="142"/>
      <c r="B6" s="144"/>
      <c r="C6" s="144"/>
      <c r="D6" s="144"/>
      <c r="E6" s="144"/>
      <c r="F6" s="144"/>
      <c r="G6" s="157"/>
      <c r="H6" s="144"/>
      <c r="I6" s="144"/>
      <c r="J6" s="144"/>
    </row>
    <row r="7" spans="1:10" ht="19.5" customHeight="1">
      <c r="A7" s="155" t="s">
        <v>70</v>
      </c>
      <c r="B7" s="143">
        <v>1.24</v>
      </c>
      <c r="C7" s="143">
        <v>0.07</v>
      </c>
      <c r="D7" s="143" t="s">
        <v>35</v>
      </c>
      <c r="E7" s="143">
        <v>161.8</v>
      </c>
      <c r="F7" s="143">
        <v>24.65</v>
      </c>
      <c r="G7" s="156">
        <v>81318</v>
      </c>
      <c r="H7" s="143">
        <v>8.74</v>
      </c>
      <c r="I7" s="143">
        <v>1.94</v>
      </c>
      <c r="J7" s="143" t="s">
        <v>35</v>
      </c>
    </row>
    <row r="8" spans="1:10" ht="19.5" customHeight="1">
      <c r="A8" s="142"/>
      <c r="B8" s="144"/>
      <c r="C8" s="144"/>
      <c r="D8" s="144"/>
      <c r="E8" s="144"/>
      <c r="F8" s="144"/>
      <c r="G8" s="157"/>
      <c r="H8" s="144"/>
      <c r="I8" s="144"/>
      <c r="J8" s="144"/>
    </row>
    <row r="9" spans="1:10" ht="19.5" customHeight="1">
      <c r="A9" s="158" t="s">
        <v>71</v>
      </c>
      <c r="B9" s="147" t="s">
        <v>35</v>
      </c>
      <c r="C9" s="147" t="s">
        <v>35</v>
      </c>
      <c r="D9" s="147" t="s">
        <v>35</v>
      </c>
      <c r="E9" s="147">
        <v>146.9</v>
      </c>
      <c r="F9" s="147">
        <f>SUM(F11:F22)</f>
        <v>61.44</v>
      </c>
      <c r="G9" s="159">
        <v>63837</v>
      </c>
      <c r="H9" s="147">
        <v>11.86</v>
      </c>
      <c r="I9" s="147">
        <v>1.19</v>
      </c>
      <c r="J9" s="147" t="s">
        <v>35</v>
      </c>
    </row>
    <row r="10" spans="1:10" ht="19.5" customHeight="1">
      <c r="A10" s="146"/>
      <c r="B10" s="147"/>
      <c r="C10" s="147"/>
      <c r="D10" s="147"/>
      <c r="E10" s="147"/>
      <c r="F10" s="147"/>
      <c r="G10" s="159"/>
      <c r="H10" s="147"/>
      <c r="I10" s="147"/>
      <c r="J10" s="147"/>
    </row>
    <row r="11" spans="1:10" ht="19.5" customHeight="1">
      <c r="A11" s="155" t="s">
        <v>72</v>
      </c>
      <c r="B11" s="143" t="s">
        <v>35</v>
      </c>
      <c r="C11" s="143" t="s">
        <v>35</v>
      </c>
      <c r="D11" s="143" t="s">
        <v>35</v>
      </c>
      <c r="E11" s="143">
        <v>79.89</v>
      </c>
      <c r="F11" s="143">
        <v>13</v>
      </c>
      <c r="G11" s="156">
        <v>40996</v>
      </c>
      <c r="H11" s="143">
        <v>0.2</v>
      </c>
      <c r="I11" s="143">
        <v>0.02</v>
      </c>
      <c r="J11" s="143" t="s">
        <v>35</v>
      </c>
    </row>
    <row r="12" spans="1:10" ht="19.5" customHeight="1">
      <c r="A12" s="142"/>
      <c r="B12" s="144"/>
      <c r="C12" s="144"/>
      <c r="D12" s="144"/>
      <c r="E12" s="144"/>
      <c r="F12" s="144"/>
      <c r="G12" s="157"/>
      <c r="H12" s="144"/>
      <c r="I12" s="144"/>
      <c r="J12" s="144"/>
    </row>
    <row r="13" spans="1:10" ht="19.5" customHeight="1">
      <c r="A13" s="158" t="s">
        <v>73</v>
      </c>
      <c r="B13" s="147" t="s">
        <v>35</v>
      </c>
      <c r="C13" s="147" t="s">
        <v>35</v>
      </c>
      <c r="D13" s="147" t="s">
        <v>35</v>
      </c>
      <c r="E13" s="147">
        <f>SUM(E15:E24)</f>
        <v>249.56</v>
      </c>
      <c r="F13" s="143">
        <f>SUM(F15:F24)</f>
        <v>24.22</v>
      </c>
      <c r="G13" s="159">
        <f>SUM(G15:G24)</f>
        <v>86302</v>
      </c>
      <c r="H13" s="143">
        <f>SUM(H15:H24)</f>
        <v>9.209999999999999</v>
      </c>
      <c r="I13" s="143">
        <f>SUM(I15:I24)</f>
        <v>2.77</v>
      </c>
      <c r="J13" s="147" t="s">
        <v>35</v>
      </c>
    </row>
    <row r="14" spans="1:10" ht="19.5" customHeight="1" thickBot="1">
      <c r="A14" s="146"/>
      <c r="B14" s="147"/>
      <c r="C14" s="147"/>
      <c r="D14" s="147"/>
      <c r="E14" s="147"/>
      <c r="F14" s="148"/>
      <c r="G14" s="159"/>
      <c r="H14" s="148"/>
      <c r="I14" s="148"/>
      <c r="J14" s="147"/>
    </row>
    <row r="15" spans="1:10" ht="19.5" customHeight="1" thickTop="1">
      <c r="A15" s="149" t="s">
        <v>60</v>
      </c>
      <c r="B15" s="145" t="s">
        <v>32</v>
      </c>
      <c r="C15" s="145" t="s">
        <v>32</v>
      </c>
      <c r="D15" s="145" t="s">
        <v>32</v>
      </c>
      <c r="E15" s="145">
        <v>162.12</v>
      </c>
      <c r="F15" s="145">
        <v>20.53</v>
      </c>
      <c r="G15" s="160">
        <v>73558</v>
      </c>
      <c r="H15" s="145" t="s">
        <v>32</v>
      </c>
      <c r="I15" s="145" t="s">
        <v>32</v>
      </c>
      <c r="J15" s="145" t="s">
        <v>32</v>
      </c>
    </row>
    <row r="16" spans="1:10" ht="19.5" customHeight="1">
      <c r="A16" s="150"/>
      <c r="B16" s="144"/>
      <c r="C16" s="144"/>
      <c r="D16" s="144"/>
      <c r="E16" s="144"/>
      <c r="F16" s="144"/>
      <c r="G16" s="157"/>
      <c r="H16" s="144"/>
      <c r="I16" s="144"/>
      <c r="J16" s="144"/>
    </row>
    <row r="17" spans="1:10" ht="19.5" customHeight="1">
      <c r="A17" s="137" t="s">
        <v>61</v>
      </c>
      <c r="B17" s="143" t="s">
        <v>32</v>
      </c>
      <c r="C17" s="143" t="s">
        <v>32</v>
      </c>
      <c r="D17" s="143" t="s">
        <v>32</v>
      </c>
      <c r="E17" s="143" t="s">
        <v>35</v>
      </c>
      <c r="F17" s="143" t="s">
        <v>35</v>
      </c>
      <c r="G17" s="156" t="s">
        <v>32</v>
      </c>
      <c r="H17" s="143" t="s">
        <v>35</v>
      </c>
      <c r="I17" s="143" t="s">
        <v>35</v>
      </c>
      <c r="J17" s="143" t="s">
        <v>32</v>
      </c>
    </row>
    <row r="18" spans="1:10" ht="19.5" customHeight="1">
      <c r="A18" s="150"/>
      <c r="B18" s="144"/>
      <c r="C18" s="144"/>
      <c r="D18" s="144"/>
      <c r="E18" s="144"/>
      <c r="F18" s="144"/>
      <c r="G18" s="157"/>
      <c r="H18" s="144"/>
      <c r="I18" s="144"/>
      <c r="J18" s="144"/>
    </row>
    <row r="19" spans="1:10" ht="19.5" customHeight="1">
      <c r="A19" s="137" t="s">
        <v>62</v>
      </c>
      <c r="B19" s="143" t="s">
        <v>32</v>
      </c>
      <c r="C19" s="143" t="s">
        <v>32</v>
      </c>
      <c r="D19" s="143" t="s">
        <v>32</v>
      </c>
      <c r="E19" s="143">
        <v>63.76</v>
      </c>
      <c r="F19" s="143">
        <v>2.51</v>
      </c>
      <c r="G19" s="156">
        <v>8901</v>
      </c>
      <c r="H19" s="143">
        <v>7.55</v>
      </c>
      <c r="I19" s="143">
        <v>2.27</v>
      </c>
      <c r="J19" s="143" t="s">
        <v>32</v>
      </c>
    </row>
    <row r="20" spans="1:10" ht="19.5" customHeight="1">
      <c r="A20" s="150"/>
      <c r="B20" s="144"/>
      <c r="C20" s="144"/>
      <c r="D20" s="144"/>
      <c r="E20" s="144"/>
      <c r="F20" s="144"/>
      <c r="G20" s="157"/>
      <c r="H20" s="144"/>
      <c r="I20" s="144"/>
      <c r="J20" s="144"/>
    </row>
    <row r="21" spans="1:10" ht="19.5" customHeight="1">
      <c r="A21" s="137" t="s">
        <v>63</v>
      </c>
      <c r="B21" s="143" t="s">
        <v>32</v>
      </c>
      <c r="C21" s="143" t="s">
        <v>32</v>
      </c>
      <c r="D21" s="143" t="s">
        <v>32</v>
      </c>
      <c r="E21" s="143">
        <v>23.68</v>
      </c>
      <c r="F21" s="143">
        <v>1.18</v>
      </c>
      <c r="G21" s="156">
        <v>3843</v>
      </c>
      <c r="H21" s="143">
        <v>1.66</v>
      </c>
      <c r="I21" s="143">
        <v>0.5</v>
      </c>
      <c r="J21" s="143" t="s">
        <v>32</v>
      </c>
    </row>
    <row r="22" spans="1:10" ht="19.5" customHeight="1">
      <c r="A22" s="150"/>
      <c r="B22" s="144"/>
      <c r="C22" s="144"/>
      <c r="D22" s="144"/>
      <c r="E22" s="144"/>
      <c r="F22" s="144"/>
      <c r="G22" s="157"/>
      <c r="H22" s="144"/>
      <c r="I22" s="144"/>
      <c r="J22" s="144"/>
    </row>
    <row r="23" spans="1:10" ht="19.5" customHeight="1">
      <c r="A23" s="137" t="s">
        <v>64</v>
      </c>
      <c r="B23" s="143" t="s">
        <v>32</v>
      </c>
      <c r="C23" s="143" t="s">
        <v>32</v>
      </c>
      <c r="D23" s="143" t="s">
        <v>32</v>
      </c>
      <c r="E23" s="143" t="s">
        <v>32</v>
      </c>
      <c r="F23" s="143" t="s">
        <v>32</v>
      </c>
      <c r="G23" s="156" t="s">
        <v>32</v>
      </c>
      <c r="H23" s="143" t="s">
        <v>32</v>
      </c>
      <c r="I23" s="143" t="s">
        <v>32</v>
      </c>
      <c r="J23" s="143" t="s">
        <v>32</v>
      </c>
    </row>
    <row r="24" spans="1:15" ht="19.5" customHeight="1">
      <c r="A24" s="150"/>
      <c r="B24" s="144"/>
      <c r="C24" s="144"/>
      <c r="D24" s="144"/>
      <c r="E24" s="144"/>
      <c r="F24" s="144"/>
      <c r="G24" s="157"/>
      <c r="H24" s="144"/>
      <c r="I24" s="144"/>
      <c r="J24" s="144"/>
      <c r="K24" s="108"/>
      <c r="L24" s="24"/>
      <c r="M24" s="24"/>
      <c r="N24" s="24"/>
      <c r="O24" s="24"/>
    </row>
    <row r="25" spans="1:16" ht="19.5" customHeight="1">
      <c r="A25" s="102" t="s">
        <v>34</v>
      </c>
      <c r="B25" s="102"/>
      <c r="C25" s="109"/>
      <c r="D25" s="109"/>
      <c r="E25" s="109"/>
      <c r="F25" s="109"/>
      <c r="G25" s="109"/>
      <c r="H25" s="109"/>
      <c r="I25" s="109"/>
      <c r="J25" s="109"/>
      <c r="K25" s="110"/>
      <c r="L25" s="110"/>
      <c r="M25" s="110"/>
      <c r="N25" s="110"/>
      <c r="O25" s="110"/>
      <c r="P25" s="110"/>
    </row>
    <row r="26" spans="1:16" ht="19.5" customHeight="1">
      <c r="A26" s="105" t="s">
        <v>74</v>
      </c>
      <c r="B26" s="10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9.5" customHeight="1">
      <c r="A27" s="111"/>
      <c r="B27" s="110"/>
      <c r="C27" s="110"/>
      <c r="D27" s="110"/>
      <c r="E27" s="110"/>
      <c r="F27" s="110"/>
      <c r="G27" s="110"/>
      <c r="H27" s="110"/>
      <c r="I27" s="110"/>
      <c r="J27" s="153" t="s">
        <v>66</v>
      </c>
      <c r="K27" s="153"/>
      <c r="L27" s="153"/>
      <c r="M27" s="153"/>
      <c r="N27" s="110"/>
      <c r="O27" s="110"/>
      <c r="P27" s="110"/>
    </row>
    <row r="28" spans="1:13" ht="24.75" customHeight="1">
      <c r="A28" s="137" t="s">
        <v>26</v>
      </c>
      <c r="B28" s="139" t="s">
        <v>21</v>
      </c>
      <c r="C28" s="154"/>
      <c r="D28" s="140"/>
      <c r="E28" s="161" t="s">
        <v>31</v>
      </c>
      <c r="F28" s="162"/>
      <c r="G28" s="163"/>
      <c r="H28" s="139" t="s">
        <v>27</v>
      </c>
      <c r="I28" s="154"/>
      <c r="J28" s="140"/>
      <c r="K28" s="139" t="s">
        <v>16</v>
      </c>
      <c r="L28" s="154"/>
      <c r="M28" s="140"/>
    </row>
    <row r="29" spans="1:13" ht="30" customHeight="1" thickBot="1">
      <c r="A29" s="138"/>
      <c r="B29" s="94" t="s">
        <v>67</v>
      </c>
      <c r="C29" s="94" t="s">
        <v>17</v>
      </c>
      <c r="D29" s="94" t="s">
        <v>68</v>
      </c>
      <c r="E29" s="94" t="s">
        <v>67</v>
      </c>
      <c r="F29" s="94" t="s">
        <v>17</v>
      </c>
      <c r="G29" s="94" t="s">
        <v>68</v>
      </c>
      <c r="H29" s="94" t="s">
        <v>67</v>
      </c>
      <c r="I29" s="94" t="s">
        <v>17</v>
      </c>
      <c r="J29" s="94" t="s">
        <v>68</v>
      </c>
      <c r="K29" s="94" t="s">
        <v>67</v>
      </c>
      <c r="L29" s="94" t="s">
        <v>17</v>
      </c>
      <c r="M29" s="94" t="s">
        <v>68</v>
      </c>
    </row>
    <row r="30" spans="1:13" ht="19.5" customHeight="1" thickTop="1">
      <c r="A30" s="155" t="s">
        <v>69</v>
      </c>
      <c r="B30" s="96" t="s">
        <v>35</v>
      </c>
      <c r="C30" s="96" t="s">
        <v>35</v>
      </c>
      <c r="D30" s="96" t="s">
        <v>35</v>
      </c>
      <c r="E30" s="96">
        <v>222.95</v>
      </c>
      <c r="F30" s="96">
        <v>36.99</v>
      </c>
      <c r="G30" s="118">
        <v>117943</v>
      </c>
      <c r="H30" s="96" t="s">
        <v>35</v>
      </c>
      <c r="I30" s="96" t="s">
        <v>35</v>
      </c>
      <c r="J30" s="96" t="s">
        <v>35</v>
      </c>
      <c r="K30" s="96">
        <f>SUM(,B5,E5,H5,B30,E30,H30)</f>
        <v>435.99</v>
      </c>
      <c r="L30" s="96">
        <f>SUM(C5,F5,I5,C30,F30,I30)</f>
        <v>79.53</v>
      </c>
      <c r="M30" s="121">
        <f>SUM(G5,G30)</f>
        <v>268094</v>
      </c>
    </row>
    <row r="31" spans="1:13" ht="19.5" customHeight="1">
      <c r="A31" s="142"/>
      <c r="B31" s="98"/>
      <c r="C31" s="98"/>
      <c r="D31" s="98"/>
      <c r="E31" s="112" t="s">
        <v>33</v>
      </c>
      <c r="F31" s="112" t="s">
        <v>33</v>
      </c>
      <c r="G31" s="119"/>
      <c r="H31" s="98"/>
      <c r="I31" s="98"/>
      <c r="J31" s="98"/>
      <c r="K31" s="98"/>
      <c r="L31" s="98"/>
      <c r="M31" s="119"/>
    </row>
    <row r="32" spans="1:13" ht="19.5" customHeight="1">
      <c r="A32" s="155" t="s">
        <v>70</v>
      </c>
      <c r="B32" s="96" t="s">
        <v>35</v>
      </c>
      <c r="C32" s="96" t="s">
        <v>35</v>
      </c>
      <c r="D32" s="96" t="s">
        <v>35</v>
      </c>
      <c r="E32" s="96">
        <v>294.99</v>
      </c>
      <c r="F32" s="96">
        <v>40.42</v>
      </c>
      <c r="G32" s="118">
        <v>97036</v>
      </c>
      <c r="H32" s="96" t="s">
        <v>35</v>
      </c>
      <c r="I32" s="96" t="s">
        <v>35</v>
      </c>
      <c r="J32" s="96" t="s">
        <v>35</v>
      </c>
      <c r="K32" s="96">
        <f>SUM(,B7,E7,H7,B32,E32,H32)</f>
        <v>466.77000000000004</v>
      </c>
      <c r="L32" s="96">
        <f>SUM(C7,F7,I7,C32,F32,I32)</f>
        <v>67.08</v>
      </c>
      <c r="M32" s="118">
        <f>SUM(G7,G32)</f>
        <v>178354</v>
      </c>
    </row>
    <row r="33" spans="1:13" ht="19.5" customHeight="1">
      <c r="A33" s="142"/>
      <c r="B33" s="98"/>
      <c r="C33" s="98"/>
      <c r="D33" s="98"/>
      <c r="E33" s="112" t="s">
        <v>33</v>
      </c>
      <c r="F33" s="112" t="s">
        <v>33</v>
      </c>
      <c r="G33" s="119"/>
      <c r="H33" s="98"/>
      <c r="I33" s="98"/>
      <c r="J33" s="98"/>
      <c r="K33" s="98"/>
      <c r="L33" s="98"/>
      <c r="M33" s="119"/>
    </row>
    <row r="34" spans="1:13" ht="19.5" customHeight="1">
      <c r="A34" s="158" t="s">
        <v>71</v>
      </c>
      <c r="B34" s="96" t="s">
        <v>35</v>
      </c>
      <c r="C34" s="96" t="s">
        <v>35</v>
      </c>
      <c r="D34" s="99" t="s">
        <v>35</v>
      </c>
      <c r="E34" s="99">
        <v>605.65</v>
      </c>
      <c r="F34" s="99">
        <v>54.61</v>
      </c>
      <c r="G34" s="120">
        <v>94084</v>
      </c>
      <c r="H34" s="96" t="s">
        <v>35</v>
      </c>
      <c r="I34" s="96" t="s">
        <v>35</v>
      </c>
      <c r="J34" s="99" t="s">
        <v>35</v>
      </c>
      <c r="K34" s="96">
        <f>SUM(,B9,E9,H9,B34,E34,H34)</f>
        <v>764.41</v>
      </c>
      <c r="L34" s="96">
        <f>SUM(C9,F9,I9,C34,F34,I34)</f>
        <v>117.24</v>
      </c>
      <c r="M34" s="118">
        <f>SUM(G9,G34)</f>
        <v>157921</v>
      </c>
    </row>
    <row r="35" spans="1:13" ht="19.5" customHeight="1">
      <c r="A35" s="146"/>
      <c r="B35" s="98"/>
      <c r="C35" s="98"/>
      <c r="D35" s="99"/>
      <c r="E35" s="113" t="s">
        <v>33</v>
      </c>
      <c r="F35" s="113" t="s">
        <v>33</v>
      </c>
      <c r="G35" s="120"/>
      <c r="H35" s="98"/>
      <c r="I35" s="98"/>
      <c r="J35" s="99"/>
      <c r="K35" s="98"/>
      <c r="L35" s="98"/>
      <c r="M35" s="119"/>
    </row>
    <row r="36" spans="1:13" ht="19.5" customHeight="1">
      <c r="A36" s="155" t="s">
        <v>72</v>
      </c>
      <c r="B36" s="96" t="s">
        <v>35</v>
      </c>
      <c r="C36" s="96" t="s">
        <v>35</v>
      </c>
      <c r="D36" s="96" t="s">
        <v>35</v>
      </c>
      <c r="E36" s="114">
        <v>303.82</v>
      </c>
      <c r="F36" s="114">
        <v>27.4</v>
      </c>
      <c r="G36" s="118">
        <v>82360</v>
      </c>
      <c r="H36" s="96" t="s">
        <v>35</v>
      </c>
      <c r="I36" s="96" t="s">
        <v>35</v>
      </c>
      <c r="J36" s="96" t="s">
        <v>35</v>
      </c>
      <c r="K36" s="96">
        <f>SUM(,B11,E11,H11,B36,E36,H36)</f>
        <v>383.90999999999997</v>
      </c>
      <c r="L36" s="96">
        <f>SUM(C11,F11,I11,C36,F36,I36)</f>
        <v>40.42</v>
      </c>
      <c r="M36" s="118">
        <f>SUM(G11,G36)</f>
        <v>123356</v>
      </c>
    </row>
    <row r="37" spans="1:13" ht="19.5" customHeight="1">
      <c r="A37" s="142"/>
      <c r="B37" s="98"/>
      <c r="C37" s="98"/>
      <c r="D37" s="98"/>
      <c r="E37" s="112" t="s">
        <v>33</v>
      </c>
      <c r="F37" s="112" t="s">
        <v>33</v>
      </c>
      <c r="G37" s="119"/>
      <c r="H37" s="98"/>
      <c r="I37" s="98"/>
      <c r="J37" s="98"/>
      <c r="K37" s="98"/>
      <c r="L37" s="98"/>
      <c r="M37" s="119"/>
    </row>
    <row r="38" spans="1:13" ht="19.5" customHeight="1">
      <c r="A38" s="158" t="s">
        <v>73</v>
      </c>
      <c r="B38" s="99" t="s">
        <v>35</v>
      </c>
      <c r="C38" s="99" t="s">
        <v>35</v>
      </c>
      <c r="D38" s="99" t="s">
        <v>35</v>
      </c>
      <c r="E38" s="99">
        <f>SUM(E40,E42,E44,E46,E48)</f>
        <v>301.33</v>
      </c>
      <c r="F38" s="99">
        <f>SUM(F40,F42,F44,F46,F48)</f>
        <v>20.99</v>
      </c>
      <c r="G38" s="120">
        <f>SUM(G40:G49)</f>
        <v>49264</v>
      </c>
      <c r="H38" s="99" t="s">
        <v>35</v>
      </c>
      <c r="I38" s="99" t="s">
        <v>35</v>
      </c>
      <c r="J38" s="99" t="s">
        <v>35</v>
      </c>
      <c r="K38" s="99">
        <f>SUM(,B13,E13,H13,B38,E38,H38)</f>
        <v>560.0999999999999</v>
      </c>
      <c r="L38" s="99">
        <f>SUM(C13,F13,I13,C38,F38,I38)</f>
        <v>47.98</v>
      </c>
      <c r="M38" s="118">
        <f>SUM(G13,G38)</f>
        <v>135566</v>
      </c>
    </row>
    <row r="39" spans="1:13" ht="19.5" customHeight="1" thickBot="1">
      <c r="A39" s="146"/>
      <c r="B39" s="99"/>
      <c r="C39" s="99"/>
      <c r="D39" s="99"/>
      <c r="E39" s="113" t="s">
        <v>33</v>
      </c>
      <c r="F39" s="113" t="s">
        <v>33</v>
      </c>
      <c r="G39" s="120"/>
      <c r="H39" s="99"/>
      <c r="I39" s="99"/>
      <c r="J39" s="99"/>
      <c r="K39" s="99"/>
      <c r="L39" s="99"/>
      <c r="M39" s="122"/>
    </row>
    <row r="40" spans="1:15" ht="19.5" customHeight="1" thickTop="1">
      <c r="A40" s="149" t="s">
        <v>60</v>
      </c>
      <c r="B40" s="97" t="s">
        <v>32</v>
      </c>
      <c r="C40" s="97" t="s">
        <v>32</v>
      </c>
      <c r="D40" s="97" t="s">
        <v>32</v>
      </c>
      <c r="E40" s="97">
        <v>53.35</v>
      </c>
      <c r="F40" s="97">
        <v>8.68</v>
      </c>
      <c r="G40" s="121">
        <v>12585</v>
      </c>
      <c r="H40" s="97" t="s">
        <v>32</v>
      </c>
      <c r="I40" s="97" t="s">
        <v>32</v>
      </c>
      <c r="J40" s="97" t="s">
        <v>32</v>
      </c>
      <c r="K40" s="97">
        <f>SUM(B15,E15,H15,B40,E40,H40)</f>
        <v>215.47</v>
      </c>
      <c r="L40" s="97">
        <f>SUM(,C15,F15,I15,C40,F40,I40)</f>
        <v>29.21</v>
      </c>
      <c r="M40" s="121">
        <f>SUM(G15,G40)</f>
        <v>86143</v>
      </c>
      <c r="N40" s="115"/>
      <c r="O40" s="116"/>
    </row>
    <row r="41" spans="1:13" ht="19.5" customHeight="1">
      <c r="A41" s="150"/>
      <c r="B41" s="98"/>
      <c r="C41" s="98"/>
      <c r="D41" s="98"/>
      <c r="E41" s="112" t="s">
        <v>33</v>
      </c>
      <c r="F41" s="112" t="s">
        <v>33</v>
      </c>
      <c r="G41" s="119"/>
      <c r="H41" s="98"/>
      <c r="I41" s="98"/>
      <c r="J41" s="98"/>
      <c r="K41" s="98"/>
      <c r="L41" s="98"/>
      <c r="M41" s="119"/>
    </row>
    <row r="42" spans="1:13" ht="19.5" customHeight="1">
      <c r="A42" s="137" t="s">
        <v>61</v>
      </c>
      <c r="B42" s="96" t="s">
        <v>32</v>
      </c>
      <c r="C42" s="96" t="s">
        <v>32</v>
      </c>
      <c r="D42" s="96" t="s">
        <v>32</v>
      </c>
      <c r="E42" s="96" t="s">
        <v>35</v>
      </c>
      <c r="F42" s="96" t="s">
        <v>35</v>
      </c>
      <c r="G42" s="118" t="s">
        <v>32</v>
      </c>
      <c r="H42" s="96" t="s">
        <v>32</v>
      </c>
      <c r="I42" s="96" t="s">
        <v>32</v>
      </c>
      <c r="J42" s="96" t="s">
        <v>32</v>
      </c>
      <c r="K42" s="96" t="s">
        <v>35</v>
      </c>
      <c r="L42" s="96" t="s">
        <v>35</v>
      </c>
      <c r="M42" s="118" t="s">
        <v>37</v>
      </c>
    </row>
    <row r="43" spans="1:13" ht="19.5" customHeight="1">
      <c r="A43" s="150"/>
      <c r="B43" s="98"/>
      <c r="C43" s="98"/>
      <c r="D43" s="98"/>
      <c r="E43" s="117" t="s">
        <v>33</v>
      </c>
      <c r="F43" s="117" t="s">
        <v>33</v>
      </c>
      <c r="G43" s="119"/>
      <c r="H43" s="98"/>
      <c r="I43" s="98"/>
      <c r="J43" s="98"/>
      <c r="K43" s="98"/>
      <c r="L43" s="98"/>
      <c r="M43" s="119"/>
    </row>
    <row r="44" spans="1:13" ht="19.5" customHeight="1">
      <c r="A44" s="137" t="s">
        <v>62</v>
      </c>
      <c r="B44" s="96" t="s">
        <v>32</v>
      </c>
      <c r="C44" s="96" t="s">
        <v>32</v>
      </c>
      <c r="D44" s="96" t="s">
        <v>32</v>
      </c>
      <c r="E44" s="96">
        <v>7.55</v>
      </c>
      <c r="F44" s="96">
        <v>2.33</v>
      </c>
      <c r="G44" s="118">
        <v>2773</v>
      </c>
      <c r="H44" s="96" t="s">
        <v>32</v>
      </c>
      <c r="I44" s="96" t="s">
        <v>32</v>
      </c>
      <c r="J44" s="96" t="s">
        <v>32</v>
      </c>
      <c r="K44" s="96">
        <f>SUM(B19,E19,H19,B44,E44,H44)</f>
        <v>78.86</v>
      </c>
      <c r="L44" s="96">
        <f>SUM(,C19,F19,I19,C44,F44,I44)</f>
        <v>7.109999999999999</v>
      </c>
      <c r="M44" s="118">
        <f>SUM(G19,G44)</f>
        <v>11674</v>
      </c>
    </row>
    <row r="45" spans="1:13" ht="19.5" customHeight="1">
      <c r="A45" s="150"/>
      <c r="B45" s="98"/>
      <c r="C45" s="98"/>
      <c r="D45" s="98"/>
      <c r="E45" s="117" t="s">
        <v>33</v>
      </c>
      <c r="F45" s="117" t="s">
        <v>33</v>
      </c>
      <c r="G45" s="119"/>
      <c r="H45" s="98"/>
      <c r="I45" s="98"/>
      <c r="J45" s="98"/>
      <c r="K45" s="98"/>
      <c r="L45" s="98"/>
      <c r="M45" s="119"/>
    </row>
    <row r="46" spans="1:13" ht="19.5" customHeight="1">
      <c r="A46" s="137" t="s">
        <v>63</v>
      </c>
      <c r="B46" s="96" t="s">
        <v>32</v>
      </c>
      <c r="C46" s="96" t="s">
        <v>32</v>
      </c>
      <c r="D46" s="96" t="s">
        <v>32</v>
      </c>
      <c r="E46" s="96">
        <v>239.34</v>
      </c>
      <c r="F46" s="96">
        <v>9.96</v>
      </c>
      <c r="G46" s="118">
        <v>33868</v>
      </c>
      <c r="H46" s="96" t="s">
        <v>32</v>
      </c>
      <c r="I46" s="96" t="s">
        <v>32</v>
      </c>
      <c r="J46" s="96" t="s">
        <v>32</v>
      </c>
      <c r="K46" s="96">
        <f>SUM(B21,E21,H21,B46,E46,H46)</f>
        <v>264.68</v>
      </c>
      <c r="L46" s="96">
        <f>SUM(,C21,F21,I21,C46,F46,I46)</f>
        <v>11.64</v>
      </c>
      <c r="M46" s="118">
        <f>SUM(G21,G46)</f>
        <v>37711</v>
      </c>
    </row>
    <row r="47" spans="1:13" ht="19.5" customHeight="1">
      <c r="A47" s="150"/>
      <c r="B47" s="98"/>
      <c r="C47" s="98"/>
      <c r="D47" s="98"/>
      <c r="E47" s="112" t="s">
        <v>33</v>
      </c>
      <c r="F47" s="112" t="s">
        <v>33</v>
      </c>
      <c r="G47" s="119"/>
      <c r="H47" s="98"/>
      <c r="I47" s="98"/>
      <c r="J47" s="98"/>
      <c r="K47" s="98"/>
      <c r="L47" s="98"/>
      <c r="M47" s="119"/>
    </row>
    <row r="48" spans="1:13" ht="19.5" customHeight="1">
      <c r="A48" s="137" t="s">
        <v>64</v>
      </c>
      <c r="B48" s="143" t="s">
        <v>32</v>
      </c>
      <c r="C48" s="143" t="s">
        <v>32</v>
      </c>
      <c r="D48" s="143" t="s">
        <v>32</v>
      </c>
      <c r="E48" s="96">
        <v>1.09</v>
      </c>
      <c r="F48" s="96">
        <v>0.02</v>
      </c>
      <c r="G48" s="123">
        <v>38</v>
      </c>
      <c r="H48" s="143" t="s">
        <v>32</v>
      </c>
      <c r="I48" s="143" t="s">
        <v>32</v>
      </c>
      <c r="J48" s="143" t="s">
        <v>32</v>
      </c>
      <c r="K48" s="124">
        <f>SUM(B23,E23,H23,B48,E48,H48)</f>
        <v>1.09</v>
      </c>
      <c r="L48" s="124">
        <f>SUM(,C23,F23,I23,C48,F48,I48)</f>
        <v>0.02</v>
      </c>
      <c r="M48" s="118">
        <f>SUM(G23,G48)</f>
        <v>38</v>
      </c>
    </row>
    <row r="49" spans="1:13" ht="19.5" customHeight="1">
      <c r="A49" s="150"/>
      <c r="B49" s="144"/>
      <c r="C49" s="144"/>
      <c r="D49" s="144"/>
      <c r="E49" s="117" t="s">
        <v>33</v>
      </c>
      <c r="F49" s="117" t="s">
        <v>33</v>
      </c>
      <c r="G49" s="125"/>
      <c r="H49" s="144"/>
      <c r="I49" s="144"/>
      <c r="J49" s="144"/>
      <c r="K49" s="126"/>
      <c r="L49" s="126"/>
      <c r="M49" s="125"/>
    </row>
    <row r="50" spans="1:2" ht="19.5" customHeight="1">
      <c r="A50" s="21" t="s">
        <v>34</v>
      </c>
      <c r="B50" s="102"/>
    </row>
    <row r="51" spans="1:2" ht="19.5" customHeight="1">
      <c r="A51" s="21" t="s">
        <v>74</v>
      </c>
      <c r="B51" s="10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128">
    <mergeCell ref="D48:D49"/>
    <mergeCell ref="H48:H49"/>
    <mergeCell ref="I48:I49"/>
    <mergeCell ref="J48:J49"/>
    <mergeCell ref="A42:A43"/>
    <mergeCell ref="A44:A45"/>
    <mergeCell ref="A46:A47"/>
    <mergeCell ref="A48:A49"/>
    <mergeCell ref="B48:B49"/>
    <mergeCell ref="C48:C49"/>
    <mergeCell ref="A30:A31"/>
    <mergeCell ref="A32:A33"/>
    <mergeCell ref="A34:A35"/>
    <mergeCell ref="A36:A37"/>
    <mergeCell ref="A38:A39"/>
    <mergeCell ref="A40:A41"/>
    <mergeCell ref="G23:G24"/>
    <mergeCell ref="H23:H24"/>
    <mergeCell ref="I23:I24"/>
    <mergeCell ref="J23:J24"/>
    <mergeCell ref="J27:M27"/>
    <mergeCell ref="A28:A29"/>
    <mergeCell ref="B28:D28"/>
    <mergeCell ref="E28:G28"/>
    <mergeCell ref="H28:J28"/>
    <mergeCell ref="K28:M28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2:D2"/>
    <mergeCell ref="G2:J2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7874015748031497" header="0.5118110236220472" footer="0.5118110236220472"/>
  <pageSetup firstPageNumber="65" useFirstPageNumber="1" fitToHeight="1" fitToWidth="1" horizontalDpi="600" verticalDpi="600" orientation="portrait" paperSize="9" scale="75" r:id="rId1"/>
  <headerFooter alignWithMargins="0"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2021-01-07T06:12:14Z</cp:lastPrinted>
  <dcterms:created xsi:type="dcterms:W3CDTF">2006-12-06T05:48:46Z</dcterms:created>
  <dcterms:modified xsi:type="dcterms:W3CDTF">2021-01-07T06:20:08Z</dcterms:modified>
  <cp:category/>
  <cp:version/>
  <cp:contentType/>
  <cp:contentStatus/>
</cp:coreProperties>
</file>