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'第6表市町村面積'!$A$1:$N$42</definedName>
    <definedName name="_xlnm.Print_Area" localSheetId="1">'第7表市町村蓄積'!$A$1:$N$41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<sst xmlns="http://schemas.openxmlformats.org/spreadsheetml/2006/main" count="282" uniqueCount="54">
  <si>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</si>
  <si>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</si>
  <si>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</si>
  <si>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</si>
  <si>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</si>
  <si>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</si>
  <si>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</si>
  <si>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</si>
  <si>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</si>
  <si>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</si>
  <si>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</si>
  <si>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</si>
  <si>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</si>
  <si>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</si>
  <si>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</si>
  <si>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</si>
  <si>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</si>
  <si>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</si>
  <si>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</si>
  <si>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</si>
  <si>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</si>
  <si>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</si>
  <si>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</si>
  <si>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</si>
  <si>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</si>
  <si>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</si>
  <si>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</si>
  <si>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</si>
  <si>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</si>
  <si>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</si>
  <si>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</si>
  <si>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県西環境森林事務所</t>
  </si>
  <si>
    <t>県東環境森林事務所</t>
  </si>
  <si>
    <t>県北環境森林事務所</t>
  </si>
  <si>
    <t>県南環境森林事務所</t>
  </si>
  <si>
    <t>前ページからの続き　(単位：千㎥)</t>
  </si>
  <si>
    <t>真岡市</t>
  </si>
  <si>
    <t>上三川町</t>
  </si>
  <si>
    <t>矢板森林管理事務所</t>
  </si>
  <si>
    <t>-</t>
  </si>
  <si>
    <t>市町村名</t>
  </si>
  <si>
    <t>※数量はすべて単位未満を四捨五入しているので、個々の数字を合計しても総数に一致しない場合がある。</t>
  </si>
  <si>
    <t>※本表は、宮内庁、林野庁関東森林管理局管理分のみ計上した。</t>
  </si>
  <si>
    <t>※国有林において人工林･天然林別のデータがない場合は、「その他」に計上した。</t>
  </si>
  <si>
    <t>前ページからの続き　(単位：ha)</t>
  </si>
  <si>
    <t>(単位：ha)</t>
  </si>
  <si>
    <t>(単位：千㎥)</t>
  </si>
  <si>
    <t>平成28（2016）年度</t>
  </si>
  <si>
    <t>平成29（2017）年度</t>
  </si>
  <si>
    <t>平成30（2018）年度</t>
  </si>
  <si>
    <t>令和元（2019）年度</t>
  </si>
  <si>
    <t>-</t>
  </si>
  <si>
    <t>令和２（2020）年度</t>
  </si>
  <si>
    <t>第６表　市町村別・人工林天然林別林野面積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</si>
</sst>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;[Red]\-#,##0.0"/>
    <numFmt numFmtId="207" formatCode="#,##0.0000;[Red]\-#,##0.0000"/>
    <numFmt numFmtId="208" formatCode="#,##0.00000;[Red]\-#,##0.00000"/>
    <numFmt numFmtId="209" formatCode="#,##0.000_);[Red]\(#,##0.0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187" fontId="21" fillId="0" borderId="1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31" fillId="0" borderId="0" xfId="61" applyFont="1" applyFill="1" applyAlignment="1">
      <alignment vertical="top" wrapText="1"/>
      <protection/>
    </xf>
    <xf numFmtId="187" fontId="22" fillId="0" borderId="0" xfId="0" applyNumberFormat="1" applyFont="1" applyFill="1" applyAlignment="1">
      <alignment/>
    </xf>
    <xf numFmtId="187" fontId="21" fillId="0" borderId="0" xfId="0" applyNumberFormat="1" applyFont="1" applyFill="1" applyAlignment="1">
      <alignment vertical="center"/>
    </xf>
    <xf numFmtId="187" fontId="21" fillId="0" borderId="14" xfId="49" applyNumberFormat="1" applyFont="1" applyFill="1" applyBorder="1" applyAlignment="1">
      <alignment horizontal="right" vertical="center"/>
    </xf>
    <xf numFmtId="187" fontId="32" fillId="0" borderId="15" xfId="49" applyNumberFormat="1" applyFont="1" applyFill="1" applyBorder="1" applyAlignment="1">
      <alignment horizontal="right" vertical="center"/>
    </xf>
    <xf numFmtId="187" fontId="32" fillId="0" borderId="15" xfId="0" applyNumberFormat="1" applyFont="1" applyFill="1" applyBorder="1" applyAlignment="1">
      <alignment vertical="center"/>
    </xf>
    <xf numFmtId="187" fontId="32" fillId="0" borderId="15" xfId="0" applyNumberFormat="1" applyFont="1" applyFill="1" applyBorder="1" applyAlignment="1">
      <alignment horizontal="right" vertical="center"/>
    </xf>
    <xf numFmtId="0" fontId="32" fillId="0" borderId="16" xfId="61" applyFont="1" applyFill="1" applyBorder="1" applyAlignment="1">
      <alignment vertical="center"/>
      <protection/>
    </xf>
    <xf numFmtId="58" fontId="32" fillId="0" borderId="14" xfId="61" applyNumberFormat="1" applyFont="1" applyFill="1" applyBorder="1" applyAlignment="1">
      <alignment horizontal="center" vertical="center"/>
      <protection/>
    </xf>
    <xf numFmtId="187" fontId="32" fillId="0" borderId="14" xfId="49" applyNumberFormat="1" applyFont="1" applyFill="1" applyBorder="1" applyAlignment="1">
      <alignment vertical="center"/>
    </xf>
    <xf numFmtId="187" fontId="32" fillId="0" borderId="14" xfId="49" applyNumberFormat="1" applyFont="1" applyFill="1" applyBorder="1" applyAlignment="1">
      <alignment horizontal="right" vertical="center"/>
    </xf>
    <xf numFmtId="187" fontId="32" fillId="0" borderId="17" xfId="49" applyNumberFormat="1" applyFont="1" applyFill="1" applyBorder="1" applyAlignment="1">
      <alignment horizontal="right" vertical="center"/>
    </xf>
    <xf numFmtId="187" fontId="32" fillId="0" borderId="14" xfId="0" applyNumberFormat="1" applyFont="1" applyFill="1" applyBorder="1" applyAlignment="1">
      <alignment horizontal="right" vertical="center"/>
    </xf>
    <xf numFmtId="0" fontId="32" fillId="0" borderId="18" xfId="61" applyFont="1" applyFill="1" applyBorder="1" applyAlignment="1">
      <alignment vertical="center"/>
      <protection/>
    </xf>
    <xf numFmtId="0" fontId="32" fillId="0" borderId="19" xfId="61" applyFont="1" applyFill="1" applyBorder="1" applyAlignment="1">
      <alignment vertical="center"/>
      <protection/>
    </xf>
    <xf numFmtId="187" fontId="32" fillId="0" borderId="12" xfId="49" applyNumberFormat="1" applyFont="1" applyFill="1" applyBorder="1" applyAlignment="1">
      <alignment vertical="center"/>
    </xf>
    <xf numFmtId="187" fontId="32" fillId="0" borderId="12" xfId="49" applyNumberFormat="1" applyFont="1" applyFill="1" applyBorder="1" applyAlignment="1">
      <alignment horizontal="right" vertical="center"/>
    </xf>
    <xf numFmtId="187" fontId="32" fillId="0" borderId="12" xfId="0" applyNumberFormat="1" applyFont="1" applyFill="1" applyBorder="1" applyAlignment="1">
      <alignment vertical="center"/>
    </xf>
    <xf numFmtId="187" fontId="32" fillId="0" borderId="12" xfId="0" applyNumberFormat="1" applyFont="1" applyFill="1" applyBorder="1" applyAlignment="1">
      <alignment horizontal="right" vertical="center"/>
    </xf>
    <xf numFmtId="0" fontId="32" fillId="0" borderId="20" xfId="61" applyFont="1" applyFill="1" applyBorder="1" applyAlignment="1">
      <alignment vertical="center"/>
      <protection/>
    </xf>
    <xf numFmtId="0" fontId="32" fillId="0" borderId="21" xfId="61" applyFont="1" applyFill="1" applyBorder="1" applyAlignment="1">
      <alignment vertical="center"/>
      <protection/>
    </xf>
    <xf numFmtId="187" fontId="32" fillId="0" borderId="11" xfId="49" applyNumberFormat="1" applyFont="1" applyFill="1" applyBorder="1" applyAlignment="1">
      <alignment vertical="center"/>
    </xf>
    <xf numFmtId="187" fontId="32" fillId="0" borderId="11" xfId="49" applyNumberFormat="1" applyFont="1" applyFill="1" applyBorder="1" applyAlignment="1">
      <alignment horizontal="right" vertical="center"/>
    </xf>
    <xf numFmtId="187" fontId="32" fillId="0" borderId="11" xfId="0" applyNumberFormat="1" applyFont="1" applyFill="1" applyBorder="1" applyAlignment="1">
      <alignment vertical="center"/>
    </xf>
    <xf numFmtId="187" fontId="32" fillId="0" borderId="11" xfId="0" applyNumberFormat="1" applyFont="1" applyFill="1" applyBorder="1" applyAlignment="1">
      <alignment horizontal="right" vertical="center"/>
    </xf>
    <xf numFmtId="0" fontId="32" fillId="0" borderId="22" xfId="61" applyFont="1" applyFill="1" applyBorder="1" applyAlignment="1">
      <alignment vertical="center"/>
      <protection/>
    </xf>
    <xf numFmtId="187" fontId="32" fillId="0" borderId="22" xfId="49" applyNumberFormat="1" applyFont="1" applyFill="1" applyBorder="1" applyAlignment="1">
      <alignment horizontal="right" vertical="center"/>
    </xf>
    <xf numFmtId="187" fontId="32" fillId="0" borderId="14" xfId="0" applyNumberFormat="1" applyFont="1" applyFill="1" applyBorder="1" applyAlignment="1">
      <alignment vertical="center"/>
    </xf>
    <xf numFmtId="0" fontId="32" fillId="0" borderId="23" xfId="61" applyFont="1" applyFill="1" applyBorder="1" applyAlignment="1">
      <alignment vertical="center"/>
      <protection/>
    </xf>
    <xf numFmtId="187" fontId="32" fillId="0" borderId="24" xfId="49" applyNumberFormat="1" applyFont="1" applyFill="1" applyBorder="1" applyAlignment="1">
      <alignment horizontal="right" vertical="center"/>
    </xf>
    <xf numFmtId="0" fontId="32" fillId="0" borderId="25" xfId="61" applyFont="1" applyFill="1" applyBorder="1" applyAlignment="1">
      <alignment vertical="center"/>
      <protection/>
    </xf>
    <xf numFmtId="0" fontId="32" fillId="0" borderId="26" xfId="61" applyFont="1" applyFill="1" applyBorder="1" applyAlignment="1">
      <alignment vertical="center"/>
      <protection/>
    </xf>
    <xf numFmtId="187" fontId="32" fillId="0" borderId="22" xfId="49" applyNumberFormat="1" applyFont="1" applyFill="1" applyBorder="1" applyAlignment="1">
      <alignment vertical="center"/>
    </xf>
    <xf numFmtId="0" fontId="32" fillId="0" borderId="27" xfId="61" applyFont="1" applyFill="1" applyBorder="1" applyAlignment="1">
      <alignment vertical="center"/>
      <protection/>
    </xf>
    <xf numFmtId="0" fontId="32" fillId="0" borderId="28" xfId="61" applyFont="1" applyFill="1" applyBorder="1" applyAlignment="1">
      <alignment vertical="center"/>
      <protection/>
    </xf>
    <xf numFmtId="187" fontId="32" fillId="0" borderId="16" xfId="49" applyNumberFormat="1" applyFont="1" applyFill="1" applyBorder="1" applyAlignment="1">
      <alignment horizontal="right" vertical="center"/>
    </xf>
    <xf numFmtId="187" fontId="32" fillId="0" borderId="17" xfId="49" applyNumberFormat="1" applyFont="1" applyFill="1" applyBorder="1" applyAlignment="1">
      <alignment vertical="center"/>
    </xf>
    <xf numFmtId="187" fontId="32" fillId="0" borderId="25" xfId="49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13" xfId="61" applyFont="1" applyFill="1" applyBorder="1" applyAlignment="1">
      <alignment horizontal="left" vertical="top" wrapText="1"/>
      <protection/>
    </xf>
    <xf numFmtId="0" fontId="35" fillId="0" borderId="0" xfId="61" applyFont="1" applyFill="1" applyAlignment="1">
      <alignment horizontal="left" vertical="top" wrapText="1"/>
      <protection/>
    </xf>
    <xf numFmtId="0" fontId="36" fillId="0" borderId="13" xfId="0" applyFont="1" applyFill="1" applyBorder="1" applyAlignment="1">
      <alignment horizontal="left" vertical="top" wrapText="1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58" fontId="32" fillId="0" borderId="30" xfId="0" applyNumberFormat="1" applyFont="1" applyFill="1" applyBorder="1" applyAlignment="1">
      <alignment horizontal="distributed" vertical="center" indent="1"/>
    </xf>
    <xf numFmtId="58" fontId="32" fillId="0" borderId="31" xfId="0" applyNumberFormat="1" applyFont="1" applyFill="1" applyBorder="1" applyAlignment="1">
      <alignment horizontal="distributed" vertical="center" indent="1"/>
    </xf>
    <xf numFmtId="58" fontId="21" fillId="0" borderId="18" xfId="0" applyNumberFormat="1" applyFont="1" applyFill="1" applyBorder="1" applyAlignment="1">
      <alignment horizontal="distributed" vertical="center" indent="1"/>
    </xf>
    <xf numFmtId="58" fontId="21" fillId="0" borderId="19" xfId="0" applyNumberFormat="1" applyFont="1" applyFill="1" applyBorder="1" applyAlignment="1">
      <alignment horizontal="distributed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tabSelected="1" view="pageBreakPreview" zoomScale="80" zoomScaleSheetLayoutView="80" workbookViewId="0" topLeftCell="A1">
      <selection activeCell="B1" sqref="B1"/>
    </sheetView>
  </sheetViews>
  <sheetFormatPr defaultColWidth="9.00390625" defaultRowHeight="13.5"/>
  <cols>
    <col min="1" max="1" width="3.25390625" style="3" customWidth="1"/>
    <col min="2" max="2" width="18.625" style="7" customWidth="1"/>
    <col min="3" max="14" width="13.625" style="3" customWidth="1"/>
    <col min="15" max="16384" width="9.00390625" style="3" customWidth="1"/>
  </cols>
  <sheetData>
    <row r="1" spans="1:14" ht="18.75" customHeight="1">
      <c r="A1" s="11"/>
      <c r="C1" s="17" t="s">
        <v>53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6.5" customHeight="1">
      <c r="A2" s="1"/>
      <c r="B2" s="13"/>
      <c r="C2" s="10"/>
      <c r="D2" s="2"/>
      <c r="E2" s="2"/>
      <c r="F2" s="19" t="s">
        <v>45</v>
      </c>
      <c r="G2" s="20"/>
      <c r="H2" s="20"/>
      <c r="I2" s="20"/>
      <c r="J2" s="19" t="s">
        <v>44</v>
      </c>
      <c r="K2" s="20"/>
      <c r="L2" s="20"/>
      <c r="M2" s="20"/>
      <c r="N2" s="19" t="s">
        <v>44</v>
      </c>
    </row>
    <row r="3" spans="1:14" ht="16.5" customHeight="1">
      <c r="A3" s="76" t="s">
        <v>40</v>
      </c>
      <c r="B3" s="76"/>
      <c r="C3" s="64" t="s">
        <v>18</v>
      </c>
      <c r="D3" s="65"/>
      <c r="E3" s="65"/>
      <c r="F3" s="66"/>
      <c r="G3" s="64" t="s">
        <v>19</v>
      </c>
      <c r="H3" s="65"/>
      <c r="I3" s="65"/>
      <c r="J3" s="66"/>
      <c r="K3" s="64" t="s">
        <v>20</v>
      </c>
      <c r="L3" s="65"/>
      <c r="M3" s="65"/>
      <c r="N3" s="66"/>
    </row>
    <row r="4" spans="1:14" ht="16.5" customHeight="1" thickBot="1">
      <c r="A4" s="77"/>
      <c r="B4" s="77"/>
      <c r="C4" s="4" t="s">
        <v>21</v>
      </c>
      <c r="D4" s="4" t="s">
        <v>22</v>
      </c>
      <c r="E4" s="4" t="s">
        <v>23</v>
      </c>
      <c r="F4" s="4" t="s">
        <v>24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21</v>
      </c>
      <c r="L4" s="4" t="s">
        <v>22</v>
      </c>
      <c r="M4" s="4" t="s">
        <v>23</v>
      </c>
      <c r="N4" s="4" t="s">
        <v>24</v>
      </c>
    </row>
    <row r="5" spans="1:14" ht="16.5" customHeight="1" thickTop="1">
      <c r="A5" s="74" t="s">
        <v>47</v>
      </c>
      <c r="B5" s="75"/>
      <c r="C5" s="5">
        <v>348301</v>
      </c>
      <c r="D5" s="5">
        <v>155281</v>
      </c>
      <c r="E5" s="5">
        <v>179040</v>
      </c>
      <c r="F5" s="5">
        <v>13981</v>
      </c>
      <c r="G5" s="6">
        <v>127769</v>
      </c>
      <c r="H5" s="6">
        <v>32730</v>
      </c>
      <c r="I5" s="6">
        <v>86596</v>
      </c>
      <c r="J5" s="6">
        <v>8444</v>
      </c>
      <c r="K5" s="6">
        <v>220532</v>
      </c>
      <c r="L5" s="6">
        <v>122611</v>
      </c>
      <c r="M5" s="6">
        <v>92416</v>
      </c>
      <c r="N5" s="6">
        <v>5504</v>
      </c>
    </row>
    <row r="6" spans="1:14" ht="16.5" customHeight="1">
      <c r="A6" s="74" t="s">
        <v>48</v>
      </c>
      <c r="B6" s="75"/>
      <c r="C6" s="26">
        <v>348240</v>
      </c>
      <c r="D6" s="26">
        <v>155256</v>
      </c>
      <c r="E6" s="26">
        <v>179008</v>
      </c>
      <c r="F6" s="26">
        <v>13976</v>
      </c>
      <c r="G6" s="6">
        <v>127768</v>
      </c>
      <c r="H6" s="6">
        <v>32670</v>
      </c>
      <c r="I6" s="6">
        <v>86623</v>
      </c>
      <c r="J6" s="6">
        <v>8475</v>
      </c>
      <c r="K6" s="6">
        <v>220473</v>
      </c>
      <c r="L6" s="6">
        <v>122586</v>
      </c>
      <c r="M6" s="6">
        <v>92385</v>
      </c>
      <c r="N6" s="6">
        <v>5501</v>
      </c>
    </row>
    <row r="7" spans="1:14" s="14" customFormat="1" ht="16.5" customHeight="1">
      <c r="A7" s="74" t="s">
        <v>49</v>
      </c>
      <c r="B7" s="75"/>
      <c r="C7" s="5">
        <v>348127</v>
      </c>
      <c r="D7" s="5">
        <v>154295</v>
      </c>
      <c r="E7" s="5">
        <v>179743</v>
      </c>
      <c r="F7" s="5">
        <v>14089</v>
      </c>
      <c r="G7" s="6">
        <v>127747</v>
      </c>
      <c r="H7" s="6">
        <v>31723</v>
      </c>
      <c r="I7" s="6">
        <v>87449</v>
      </c>
      <c r="J7" s="6">
        <v>8575</v>
      </c>
      <c r="K7" s="5">
        <v>220380</v>
      </c>
      <c r="L7" s="5">
        <v>122572</v>
      </c>
      <c r="M7" s="5">
        <v>92294</v>
      </c>
      <c r="N7" s="5">
        <v>5514</v>
      </c>
    </row>
    <row r="8" spans="1:14" s="14" customFormat="1" ht="16.5" customHeight="1">
      <c r="A8" s="74" t="s">
        <v>50</v>
      </c>
      <c r="B8" s="75"/>
      <c r="C8" s="5">
        <v>348173</v>
      </c>
      <c r="D8" s="5">
        <v>154373</v>
      </c>
      <c r="E8" s="5">
        <v>179664</v>
      </c>
      <c r="F8" s="5">
        <v>14137</v>
      </c>
      <c r="G8" s="6">
        <v>127747</v>
      </c>
      <c r="H8" s="6">
        <v>31723</v>
      </c>
      <c r="I8" s="6">
        <v>87449</v>
      </c>
      <c r="J8" s="6">
        <v>8575</v>
      </c>
      <c r="K8" s="5">
        <v>220426</v>
      </c>
      <c r="L8" s="5">
        <v>122650</v>
      </c>
      <c r="M8" s="5">
        <v>92215</v>
      </c>
      <c r="N8" s="5">
        <v>5562</v>
      </c>
    </row>
    <row r="9" spans="1:14" s="14" customFormat="1" ht="16.5" customHeight="1" thickBot="1">
      <c r="A9" s="72" t="s">
        <v>52</v>
      </c>
      <c r="B9" s="73"/>
      <c r="C9" s="27">
        <f aca="true" t="shared" si="0" ref="C9:F10">G9+K9</f>
        <v>348126</v>
      </c>
      <c r="D9" s="27">
        <f t="shared" si="0"/>
        <v>154220</v>
      </c>
      <c r="E9" s="27">
        <f t="shared" si="0"/>
        <v>179596</v>
      </c>
      <c r="F9" s="27">
        <f t="shared" si="0"/>
        <v>14310</v>
      </c>
      <c r="G9" s="28">
        <v>127727</v>
      </c>
      <c r="H9" s="28">
        <v>31506</v>
      </c>
      <c r="I9" s="28">
        <v>87462</v>
      </c>
      <c r="J9" s="28">
        <v>8758</v>
      </c>
      <c r="K9" s="33">
        <f>SUM(K10,K13,K21,K27,K35)</f>
        <v>220399</v>
      </c>
      <c r="L9" s="33">
        <v>122714</v>
      </c>
      <c r="M9" s="33">
        <f>SUM(M10,M13,M21,M27,M35)</f>
        <v>92134</v>
      </c>
      <c r="N9" s="33">
        <f>SUM(N10,N13,N21,N27,N35)</f>
        <v>5552</v>
      </c>
    </row>
    <row r="10" spans="1:14" s="14" customFormat="1" ht="16.5" customHeight="1" thickTop="1">
      <c r="A10" s="30" t="s">
        <v>31</v>
      </c>
      <c r="B10" s="31"/>
      <c r="C10" s="32">
        <f t="shared" si="0"/>
        <v>158985</v>
      </c>
      <c r="D10" s="32">
        <f t="shared" si="0"/>
        <v>64730</v>
      </c>
      <c r="E10" s="32">
        <f t="shared" si="0"/>
        <v>86838</v>
      </c>
      <c r="F10" s="32">
        <f t="shared" si="0"/>
        <v>7418</v>
      </c>
      <c r="G10" s="32">
        <v>81878</v>
      </c>
      <c r="H10" s="32">
        <v>16486</v>
      </c>
      <c r="I10" s="32">
        <v>59992</v>
      </c>
      <c r="J10" s="32">
        <v>5400</v>
      </c>
      <c r="K10" s="34">
        <v>77107</v>
      </c>
      <c r="L10" s="34">
        <f>SUM(L11:L12)</f>
        <v>48244</v>
      </c>
      <c r="M10" s="34">
        <v>26846</v>
      </c>
      <c r="N10" s="34">
        <f>SUM(N11:N12)</f>
        <v>2018</v>
      </c>
    </row>
    <row r="11" spans="1:14" s="14" customFormat="1" ht="16.5" customHeight="1">
      <c r="A11" s="36"/>
      <c r="B11" s="37" t="s">
        <v>5</v>
      </c>
      <c r="C11" s="38">
        <f aca="true" t="shared" si="1" ref="C11:C39">G11+K11</f>
        <v>33752</v>
      </c>
      <c r="D11" s="38">
        <f aca="true" t="shared" si="2" ref="D11:D39">H11+L11</f>
        <v>25547</v>
      </c>
      <c r="E11" s="38">
        <f aca="true" t="shared" si="3" ref="E11:E39">I11+M11</f>
        <v>7623</v>
      </c>
      <c r="F11" s="38">
        <f>J11+N11</f>
        <v>580</v>
      </c>
      <c r="G11" s="39">
        <v>1671</v>
      </c>
      <c r="H11" s="40">
        <v>1030</v>
      </c>
      <c r="I11" s="40">
        <v>556</v>
      </c>
      <c r="J11" s="40">
        <v>85</v>
      </c>
      <c r="K11" s="39">
        <v>32081</v>
      </c>
      <c r="L11" s="39">
        <v>24517</v>
      </c>
      <c r="M11" s="39">
        <v>7067</v>
      </c>
      <c r="N11" s="39">
        <v>495</v>
      </c>
    </row>
    <row r="12" spans="1:14" s="14" customFormat="1" ht="16.5" customHeight="1" thickBot="1">
      <c r="A12" s="42"/>
      <c r="B12" s="43" t="s">
        <v>6</v>
      </c>
      <c r="C12" s="44">
        <f t="shared" si="1"/>
        <v>125234</v>
      </c>
      <c r="D12" s="44">
        <f t="shared" si="2"/>
        <v>39183</v>
      </c>
      <c r="E12" s="44">
        <f t="shared" si="3"/>
        <v>79213</v>
      </c>
      <c r="F12" s="44">
        <f aca="true" t="shared" si="4" ref="F12:F38">J12+N12</f>
        <v>6838</v>
      </c>
      <c r="G12" s="45">
        <v>80207</v>
      </c>
      <c r="H12" s="46">
        <v>15456</v>
      </c>
      <c r="I12" s="46">
        <v>59436</v>
      </c>
      <c r="J12" s="47">
        <v>5315</v>
      </c>
      <c r="K12" s="45">
        <v>45027</v>
      </c>
      <c r="L12" s="45">
        <v>23727</v>
      </c>
      <c r="M12" s="45">
        <v>19777</v>
      </c>
      <c r="N12" s="45">
        <v>1523</v>
      </c>
    </row>
    <row r="13" spans="1:14" s="14" customFormat="1" ht="16.5" customHeight="1" thickTop="1">
      <c r="A13" s="48" t="s">
        <v>32</v>
      </c>
      <c r="B13" s="48"/>
      <c r="C13" s="55">
        <f t="shared" si="1"/>
        <v>27704</v>
      </c>
      <c r="D13" s="55">
        <f t="shared" si="2"/>
        <v>11511</v>
      </c>
      <c r="E13" s="55">
        <f t="shared" si="3"/>
        <v>15523</v>
      </c>
      <c r="F13" s="55">
        <f t="shared" si="4"/>
        <v>670</v>
      </c>
      <c r="G13" s="33">
        <v>1802</v>
      </c>
      <c r="H13" s="33">
        <v>989</v>
      </c>
      <c r="I13" s="33">
        <v>690</v>
      </c>
      <c r="J13" s="33">
        <v>123</v>
      </c>
      <c r="K13" s="49">
        <f>SUM(K14:K20)</f>
        <v>25902</v>
      </c>
      <c r="L13" s="49">
        <v>10522</v>
      </c>
      <c r="M13" s="49">
        <f>SUM(M14:M20)</f>
        <v>14833</v>
      </c>
      <c r="N13" s="49">
        <f>SUM(N14:N20)</f>
        <v>547</v>
      </c>
    </row>
    <row r="14" spans="1:14" s="14" customFormat="1" ht="16.5" customHeight="1">
      <c r="A14" s="36"/>
      <c r="B14" s="37" t="s">
        <v>0</v>
      </c>
      <c r="C14" s="38">
        <f t="shared" si="1"/>
        <v>8087</v>
      </c>
      <c r="D14" s="38">
        <f t="shared" si="2"/>
        <v>5028</v>
      </c>
      <c r="E14" s="38">
        <f t="shared" si="3"/>
        <v>2789</v>
      </c>
      <c r="F14" s="38">
        <f t="shared" si="4"/>
        <v>271</v>
      </c>
      <c r="G14" s="39">
        <v>494</v>
      </c>
      <c r="H14" s="41">
        <v>372</v>
      </c>
      <c r="I14" s="41">
        <v>36</v>
      </c>
      <c r="J14" s="41">
        <v>86</v>
      </c>
      <c r="K14" s="39">
        <v>7593</v>
      </c>
      <c r="L14" s="39">
        <v>4656</v>
      </c>
      <c r="M14" s="39">
        <v>2753</v>
      </c>
      <c r="N14" s="39">
        <v>185</v>
      </c>
    </row>
    <row r="15" spans="1:14" s="14" customFormat="1" ht="16.5" customHeight="1">
      <c r="A15" s="36"/>
      <c r="B15" s="37" t="s">
        <v>36</v>
      </c>
      <c r="C15" s="38">
        <v>1424</v>
      </c>
      <c r="D15" s="38">
        <f>L15</f>
        <v>244</v>
      </c>
      <c r="E15" s="38">
        <f>M15</f>
        <v>1109</v>
      </c>
      <c r="F15" s="38">
        <v>71</v>
      </c>
      <c r="G15" s="39" t="s">
        <v>51</v>
      </c>
      <c r="H15" s="41" t="s">
        <v>39</v>
      </c>
      <c r="I15" s="41" t="s">
        <v>39</v>
      </c>
      <c r="J15" s="41" t="s">
        <v>51</v>
      </c>
      <c r="K15" s="39">
        <v>1424</v>
      </c>
      <c r="L15" s="39">
        <v>244</v>
      </c>
      <c r="M15" s="39">
        <v>1109</v>
      </c>
      <c r="N15" s="39">
        <v>71</v>
      </c>
    </row>
    <row r="16" spans="1:14" s="14" customFormat="1" ht="16.5" customHeight="1">
      <c r="A16" s="36"/>
      <c r="B16" s="37" t="s">
        <v>37</v>
      </c>
      <c r="C16" s="38">
        <v>145</v>
      </c>
      <c r="D16" s="38">
        <f>L16</f>
        <v>13</v>
      </c>
      <c r="E16" s="38">
        <f>M16</f>
        <v>128</v>
      </c>
      <c r="F16" s="38">
        <v>4</v>
      </c>
      <c r="G16" s="39" t="s">
        <v>51</v>
      </c>
      <c r="H16" s="41" t="s">
        <v>39</v>
      </c>
      <c r="I16" s="41" t="s">
        <v>39</v>
      </c>
      <c r="J16" s="41" t="s">
        <v>51</v>
      </c>
      <c r="K16" s="39">
        <v>145</v>
      </c>
      <c r="L16" s="39">
        <v>13</v>
      </c>
      <c r="M16" s="39">
        <v>128</v>
      </c>
      <c r="N16" s="39">
        <v>4</v>
      </c>
    </row>
    <row r="17" spans="1:14" s="14" customFormat="1" ht="16.5" customHeight="1">
      <c r="A17" s="36"/>
      <c r="B17" s="37" t="s">
        <v>1</v>
      </c>
      <c r="C17" s="38">
        <f t="shared" si="1"/>
        <v>3903</v>
      </c>
      <c r="D17" s="38">
        <f t="shared" si="2"/>
        <v>1433</v>
      </c>
      <c r="E17" s="38">
        <f t="shared" si="3"/>
        <v>2357</v>
      </c>
      <c r="F17" s="38">
        <f t="shared" si="4"/>
        <v>113</v>
      </c>
      <c r="G17" s="39">
        <v>1308</v>
      </c>
      <c r="H17" s="35">
        <v>617</v>
      </c>
      <c r="I17" s="35">
        <v>653</v>
      </c>
      <c r="J17" s="35">
        <v>38</v>
      </c>
      <c r="K17" s="39">
        <v>2595</v>
      </c>
      <c r="L17" s="39">
        <v>816</v>
      </c>
      <c r="M17" s="39">
        <v>1704</v>
      </c>
      <c r="N17" s="39">
        <v>75</v>
      </c>
    </row>
    <row r="18" spans="1:14" s="14" customFormat="1" ht="16.5" customHeight="1">
      <c r="A18" s="36"/>
      <c r="B18" s="37" t="s">
        <v>2</v>
      </c>
      <c r="C18" s="38">
        <v>11069</v>
      </c>
      <c r="D18" s="38">
        <f aca="true" t="shared" si="5" ref="D18:E20">L18</f>
        <v>4157</v>
      </c>
      <c r="E18" s="38">
        <f t="shared" si="5"/>
        <v>6807</v>
      </c>
      <c r="F18" s="38">
        <v>104</v>
      </c>
      <c r="G18" s="39" t="s">
        <v>51</v>
      </c>
      <c r="H18" s="41" t="s">
        <v>39</v>
      </c>
      <c r="I18" s="41" t="s">
        <v>39</v>
      </c>
      <c r="J18" s="41" t="s">
        <v>51</v>
      </c>
      <c r="K18" s="39">
        <v>11069</v>
      </c>
      <c r="L18" s="39">
        <v>4157</v>
      </c>
      <c r="M18" s="39">
        <v>6807</v>
      </c>
      <c r="N18" s="39">
        <v>104</v>
      </c>
    </row>
    <row r="19" spans="1:14" s="14" customFormat="1" ht="16.5" customHeight="1">
      <c r="A19" s="36"/>
      <c r="B19" s="37" t="s">
        <v>3</v>
      </c>
      <c r="C19" s="38">
        <v>2373</v>
      </c>
      <c r="D19" s="38">
        <f t="shared" si="5"/>
        <v>485</v>
      </c>
      <c r="E19" s="38">
        <f t="shared" si="5"/>
        <v>1820</v>
      </c>
      <c r="F19" s="38">
        <v>68</v>
      </c>
      <c r="G19" s="39" t="s">
        <v>51</v>
      </c>
      <c r="H19" s="41" t="s">
        <v>39</v>
      </c>
      <c r="I19" s="41" t="s">
        <v>39</v>
      </c>
      <c r="J19" s="41" t="s">
        <v>51</v>
      </c>
      <c r="K19" s="39">
        <v>2373</v>
      </c>
      <c r="L19" s="39">
        <v>485</v>
      </c>
      <c r="M19" s="39">
        <v>1820</v>
      </c>
      <c r="N19" s="39">
        <v>68</v>
      </c>
    </row>
    <row r="20" spans="1:14" s="14" customFormat="1" ht="16.5" customHeight="1" thickBot="1">
      <c r="A20" s="51"/>
      <c r="B20" s="43" t="s">
        <v>4</v>
      </c>
      <c r="C20" s="44">
        <v>703</v>
      </c>
      <c r="D20" s="44">
        <f t="shared" si="5"/>
        <v>150</v>
      </c>
      <c r="E20" s="44">
        <f t="shared" si="5"/>
        <v>512</v>
      </c>
      <c r="F20" s="44">
        <v>40</v>
      </c>
      <c r="G20" s="45" t="s">
        <v>51</v>
      </c>
      <c r="H20" s="29" t="s">
        <v>39</v>
      </c>
      <c r="I20" s="29" t="s">
        <v>39</v>
      </c>
      <c r="J20" s="29" t="s">
        <v>51</v>
      </c>
      <c r="K20" s="52">
        <v>703</v>
      </c>
      <c r="L20" s="52">
        <v>150</v>
      </c>
      <c r="M20" s="52">
        <v>512</v>
      </c>
      <c r="N20" s="52">
        <v>40</v>
      </c>
    </row>
    <row r="21" spans="1:14" s="14" customFormat="1" ht="16.5" customHeight="1" thickTop="1">
      <c r="A21" s="53" t="s">
        <v>33</v>
      </c>
      <c r="B21" s="54"/>
      <c r="C21" s="55">
        <f t="shared" si="1"/>
        <v>97780</v>
      </c>
      <c r="D21" s="55">
        <f t="shared" si="2"/>
        <v>42147</v>
      </c>
      <c r="E21" s="55">
        <f t="shared" si="3"/>
        <v>51428</v>
      </c>
      <c r="F21" s="55">
        <f t="shared" si="4"/>
        <v>4205</v>
      </c>
      <c r="G21" s="33">
        <v>36219</v>
      </c>
      <c r="H21" s="34">
        <v>10512</v>
      </c>
      <c r="I21" s="34">
        <v>22978</v>
      </c>
      <c r="J21" s="34">
        <v>2728</v>
      </c>
      <c r="K21" s="34">
        <v>61561</v>
      </c>
      <c r="L21" s="34">
        <v>31635</v>
      </c>
      <c r="M21" s="34">
        <f>SUM(M22:M26)</f>
        <v>28450</v>
      </c>
      <c r="N21" s="34">
        <f>SUM(N22:N26)</f>
        <v>1477</v>
      </c>
    </row>
    <row r="22" spans="1:14" s="14" customFormat="1" ht="16.5" customHeight="1">
      <c r="A22" s="36"/>
      <c r="B22" s="37" t="s">
        <v>10</v>
      </c>
      <c r="C22" s="38">
        <f t="shared" si="1"/>
        <v>15262</v>
      </c>
      <c r="D22" s="38">
        <f t="shared" si="2"/>
        <v>11919</v>
      </c>
      <c r="E22" s="38">
        <f t="shared" si="3"/>
        <v>2836</v>
      </c>
      <c r="F22" s="38">
        <f t="shared" si="4"/>
        <v>508</v>
      </c>
      <c r="G22" s="39">
        <v>3030</v>
      </c>
      <c r="H22" s="50">
        <v>2529</v>
      </c>
      <c r="I22" s="50">
        <v>249</v>
      </c>
      <c r="J22" s="50">
        <v>253</v>
      </c>
      <c r="K22" s="39">
        <v>12232</v>
      </c>
      <c r="L22" s="39">
        <v>9390</v>
      </c>
      <c r="M22" s="39">
        <v>2587</v>
      </c>
      <c r="N22" s="39">
        <v>255</v>
      </c>
    </row>
    <row r="23" spans="1:14" s="14" customFormat="1" ht="16.5" customHeight="1">
      <c r="A23" s="36"/>
      <c r="B23" s="37" t="s">
        <v>26</v>
      </c>
      <c r="C23" s="38">
        <f t="shared" si="1"/>
        <v>38405</v>
      </c>
      <c r="D23" s="38">
        <f t="shared" si="2"/>
        <v>8942</v>
      </c>
      <c r="E23" s="38">
        <f t="shared" si="3"/>
        <v>27652</v>
      </c>
      <c r="F23" s="38">
        <f t="shared" si="4"/>
        <v>1811</v>
      </c>
      <c r="G23" s="39">
        <v>24951</v>
      </c>
      <c r="H23" s="40">
        <v>4402</v>
      </c>
      <c r="I23" s="40">
        <v>19271</v>
      </c>
      <c r="J23" s="40">
        <v>1279</v>
      </c>
      <c r="K23" s="39">
        <v>13454</v>
      </c>
      <c r="L23" s="39">
        <v>4540</v>
      </c>
      <c r="M23" s="39">
        <v>8381</v>
      </c>
      <c r="N23" s="39">
        <v>532</v>
      </c>
    </row>
    <row r="24" spans="1:14" s="14" customFormat="1" ht="16.5" customHeight="1">
      <c r="A24" s="36"/>
      <c r="B24" s="37" t="s">
        <v>27</v>
      </c>
      <c r="C24" s="38">
        <f t="shared" si="1"/>
        <v>8114</v>
      </c>
      <c r="D24" s="38">
        <f t="shared" si="2"/>
        <v>3813</v>
      </c>
      <c r="E24" s="38">
        <f t="shared" si="3"/>
        <v>4149</v>
      </c>
      <c r="F24" s="38">
        <f t="shared" si="4"/>
        <v>151</v>
      </c>
      <c r="G24" s="39">
        <v>323</v>
      </c>
      <c r="H24" s="40">
        <v>220</v>
      </c>
      <c r="I24" s="40">
        <v>84</v>
      </c>
      <c r="J24" s="41">
        <v>18</v>
      </c>
      <c r="K24" s="39">
        <v>7791</v>
      </c>
      <c r="L24" s="39">
        <v>3593</v>
      </c>
      <c r="M24" s="39">
        <v>4065</v>
      </c>
      <c r="N24" s="39">
        <v>133</v>
      </c>
    </row>
    <row r="25" spans="1:14" s="14" customFormat="1" ht="16.5" customHeight="1">
      <c r="A25" s="51"/>
      <c r="B25" s="56" t="s">
        <v>11</v>
      </c>
      <c r="C25" s="38">
        <f t="shared" si="1"/>
        <v>23656</v>
      </c>
      <c r="D25" s="38">
        <f t="shared" si="2"/>
        <v>9298</v>
      </c>
      <c r="E25" s="38">
        <f t="shared" si="3"/>
        <v>12886</v>
      </c>
      <c r="F25" s="38">
        <f t="shared" si="4"/>
        <v>1473</v>
      </c>
      <c r="G25" s="39">
        <v>5347</v>
      </c>
      <c r="H25" s="40">
        <v>1182</v>
      </c>
      <c r="I25" s="40">
        <v>3161</v>
      </c>
      <c r="J25" s="40">
        <v>1004</v>
      </c>
      <c r="K25" s="39">
        <v>18309</v>
      </c>
      <c r="L25" s="39">
        <v>8116</v>
      </c>
      <c r="M25" s="39">
        <v>9725</v>
      </c>
      <c r="N25" s="39">
        <v>469</v>
      </c>
    </row>
    <row r="26" spans="1:14" s="14" customFormat="1" ht="16.5" customHeight="1" thickBot="1">
      <c r="A26" s="51"/>
      <c r="B26" s="56" t="s">
        <v>28</v>
      </c>
      <c r="C26" s="44">
        <f t="shared" si="1"/>
        <v>12344</v>
      </c>
      <c r="D26" s="44">
        <f t="shared" si="2"/>
        <v>8175</v>
      </c>
      <c r="E26" s="44">
        <f t="shared" si="3"/>
        <v>3906</v>
      </c>
      <c r="F26" s="44">
        <f t="shared" si="4"/>
        <v>262</v>
      </c>
      <c r="G26" s="52">
        <v>2568</v>
      </c>
      <c r="H26" s="28">
        <v>2180</v>
      </c>
      <c r="I26" s="28">
        <v>214</v>
      </c>
      <c r="J26" s="29">
        <v>174</v>
      </c>
      <c r="K26" s="45">
        <v>9776</v>
      </c>
      <c r="L26" s="45">
        <v>5995</v>
      </c>
      <c r="M26" s="45">
        <v>3692</v>
      </c>
      <c r="N26" s="45">
        <v>88</v>
      </c>
    </row>
    <row r="27" spans="1:14" s="14" customFormat="1" ht="16.5" customHeight="1" thickTop="1">
      <c r="A27" s="53" t="s">
        <v>34</v>
      </c>
      <c r="B27" s="57"/>
      <c r="C27" s="55">
        <f t="shared" si="1"/>
        <v>39579</v>
      </c>
      <c r="D27" s="55">
        <f t="shared" si="2"/>
        <v>20731</v>
      </c>
      <c r="E27" s="55">
        <f t="shared" si="3"/>
        <v>17625</v>
      </c>
      <c r="F27" s="55">
        <f t="shared" si="4"/>
        <v>1223</v>
      </c>
      <c r="G27" s="34">
        <v>1481</v>
      </c>
      <c r="H27" s="58">
        <v>866</v>
      </c>
      <c r="I27" s="58">
        <v>578</v>
      </c>
      <c r="J27" s="34">
        <v>37</v>
      </c>
      <c r="K27" s="49">
        <v>38098</v>
      </c>
      <c r="L27" s="49">
        <v>19865</v>
      </c>
      <c r="M27" s="49">
        <v>17047</v>
      </c>
      <c r="N27" s="49">
        <f>SUM(N28:N34)</f>
        <v>1186</v>
      </c>
    </row>
    <row r="28" spans="1:14" s="14" customFormat="1" ht="16.5" customHeight="1">
      <c r="A28" s="36"/>
      <c r="B28" s="37" t="s">
        <v>12</v>
      </c>
      <c r="C28" s="38">
        <f t="shared" si="1"/>
        <v>7938</v>
      </c>
      <c r="D28" s="38">
        <f t="shared" si="2"/>
        <v>3385</v>
      </c>
      <c r="E28" s="38">
        <f t="shared" si="3"/>
        <v>4433</v>
      </c>
      <c r="F28" s="38">
        <f t="shared" si="4"/>
        <v>119</v>
      </c>
      <c r="G28" s="39">
        <v>236</v>
      </c>
      <c r="H28" s="40">
        <v>15</v>
      </c>
      <c r="I28" s="40">
        <v>218</v>
      </c>
      <c r="J28" s="41">
        <v>2</v>
      </c>
      <c r="K28" s="39">
        <v>7702</v>
      </c>
      <c r="L28" s="39">
        <v>3370</v>
      </c>
      <c r="M28" s="39">
        <v>4215</v>
      </c>
      <c r="N28" s="39">
        <v>117</v>
      </c>
    </row>
    <row r="29" spans="1:14" s="14" customFormat="1" ht="16.5" customHeight="1">
      <c r="A29" s="36"/>
      <c r="B29" s="37" t="s">
        <v>14</v>
      </c>
      <c r="C29" s="38">
        <v>8372</v>
      </c>
      <c r="D29" s="38">
        <f>L29</f>
        <v>3843</v>
      </c>
      <c r="E29" s="38">
        <f>M29</f>
        <v>4123</v>
      </c>
      <c r="F29" s="38">
        <v>406</v>
      </c>
      <c r="G29" s="39" t="s">
        <v>51</v>
      </c>
      <c r="H29" s="41" t="s">
        <v>39</v>
      </c>
      <c r="I29" s="41" t="s">
        <v>39</v>
      </c>
      <c r="J29" s="41" t="s">
        <v>51</v>
      </c>
      <c r="K29" s="39">
        <v>8372</v>
      </c>
      <c r="L29" s="39">
        <v>3843</v>
      </c>
      <c r="M29" s="39">
        <v>4123</v>
      </c>
      <c r="N29" s="39">
        <v>406</v>
      </c>
    </row>
    <row r="30" spans="1:14" s="14" customFormat="1" ht="16.5" customHeight="1">
      <c r="A30" s="36"/>
      <c r="B30" s="37" t="s">
        <v>13</v>
      </c>
      <c r="C30" s="38">
        <f t="shared" si="1"/>
        <v>21806</v>
      </c>
      <c r="D30" s="38">
        <f t="shared" si="2"/>
        <v>13395</v>
      </c>
      <c r="E30" s="38">
        <f t="shared" si="3"/>
        <v>7774</v>
      </c>
      <c r="F30" s="38">
        <f t="shared" si="4"/>
        <v>637</v>
      </c>
      <c r="G30" s="39">
        <v>1245</v>
      </c>
      <c r="H30" s="40">
        <v>850</v>
      </c>
      <c r="I30" s="40">
        <v>360</v>
      </c>
      <c r="J30" s="41">
        <v>35</v>
      </c>
      <c r="K30" s="39">
        <v>20561</v>
      </c>
      <c r="L30" s="39">
        <v>12545</v>
      </c>
      <c r="M30" s="39">
        <v>7414</v>
      </c>
      <c r="N30" s="39">
        <v>602</v>
      </c>
    </row>
    <row r="31" spans="1:14" s="14" customFormat="1" ht="16.5" customHeight="1">
      <c r="A31" s="36"/>
      <c r="B31" s="37" t="s">
        <v>15</v>
      </c>
      <c r="C31" s="38">
        <v>551</v>
      </c>
      <c r="D31" s="38">
        <f aca="true" t="shared" si="6" ref="D31:E34">L31</f>
        <v>28</v>
      </c>
      <c r="E31" s="38">
        <f t="shared" si="6"/>
        <v>503</v>
      </c>
      <c r="F31" s="38">
        <v>20</v>
      </c>
      <c r="G31" s="39" t="s">
        <v>51</v>
      </c>
      <c r="H31" s="41" t="s">
        <v>39</v>
      </c>
      <c r="I31" s="41" t="s">
        <v>39</v>
      </c>
      <c r="J31" s="41" t="s">
        <v>51</v>
      </c>
      <c r="K31" s="39">
        <v>551</v>
      </c>
      <c r="L31" s="39">
        <v>28</v>
      </c>
      <c r="M31" s="39">
        <v>503</v>
      </c>
      <c r="N31" s="39">
        <v>20</v>
      </c>
    </row>
    <row r="32" spans="1:14" s="14" customFormat="1" ht="16.5" customHeight="1">
      <c r="A32" s="36"/>
      <c r="B32" s="37" t="s">
        <v>29</v>
      </c>
      <c r="C32" s="38">
        <v>301</v>
      </c>
      <c r="D32" s="38">
        <f t="shared" si="6"/>
        <v>19</v>
      </c>
      <c r="E32" s="38">
        <f t="shared" si="6"/>
        <v>271</v>
      </c>
      <c r="F32" s="38">
        <v>11</v>
      </c>
      <c r="G32" s="39" t="s">
        <v>51</v>
      </c>
      <c r="H32" s="41" t="s">
        <v>39</v>
      </c>
      <c r="I32" s="41" t="s">
        <v>39</v>
      </c>
      <c r="J32" s="41" t="s">
        <v>51</v>
      </c>
      <c r="K32" s="39">
        <v>301</v>
      </c>
      <c r="L32" s="39">
        <v>19</v>
      </c>
      <c r="M32" s="39">
        <v>271</v>
      </c>
      <c r="N32" s="39">
        <v>11</v>
      </c>
    </row>
    <row r="33" spans="1:14" s="14" customFormat="1" ht="16.5" customHeight="1">
      <c r="A33" s="36"/>
      <c r="B33" s="37" t="s">
        <v>16</v>
      </c>
      <c r="C33" s="38">
        <v>397</v>
      </c>
      <c r="D33" s="38">
        <f t="shared" si="6"/>
        <v>33</v>
      </c>
      <c r="E33" s="38">
        <f t="shared" si="6"/>
        <v>340</v>
      </c>
      <c r="F33" s="38">
        <v>25</v>
      </c>
      <c r="G33" s="39" t="s">
        <v>51</v>
      </c>
      <c r="H33" s="41" t="s">
        <v>39</v>
      </c>
      <c r="I33" s="41" t="s">
        <v>39</v>
      </c>
      <c r="J33" s="41" t="s">
        <v>51</v>
      </c>
      <c r="K33" s="39">
        <v>397</v>
      </c>
      <c r="L33" s="39">
        <v>33</v>
      </c>
      <c r="M33" s="39">
        <v>340</v>
      </c>
      <c r="N33" s="39">
        <v>25</v>
      </c>
    </row>
    <row r="34" spans="1:14" s="14" customFormat="1" ht="16.5" customHeight="1" thickBot="1">
      <c r="A34" s="36"/>
      <c r="B34" s="37" t="s">
        <v>17</v>
      </c>
      <c r="C34" s="44">
        <f>K34</f>
        <v>213</v>
      </c>
      <c r="D34" s="44">
        <f t="shared" si="6"/>
        <v>26</v>
      </c>
      <c r="E34" s="44">
        <f t="shared" si="6"/>
        <v>182</v>
      </c>
      <c r="F34" s="44">
        <f>N34</f>
        <v>5</v>
      </c>
      <c r="G34" s="41" t="s">
        <v>39</v>
      </c>
      <c r="H34" s="41" t="s">
        <v>39</v>
      </c>
      <c r="I34" s="41" t="s">
        <v>39</v>
      </c>
      <c r="J34" s="41" t="s">
        <v>39</v>
      </c>
      <c r="K34" s="52">
        <v>213</v>
      </c>
      <c r="L34" s="52">
        <v>26</v>
      </c>
      <c r="M34" s="52">
        <v>182</v>
      </c>
      <c r="N34" s="52">
        <v>5</v>
      </c>
    </row>
    <row r="35" spans="1:14" s="14" customFormat="1" ht="16.5" customHeight="1" thickTop="1">
      <c r="A35" s="53" t="s">
        <v>38</v>
      </c>
      <c r="B35" s="57"/>
      <c r="C35" s="55">
        <f t="shared" si="1"/>
        <v>24047</v>
      </c>
      <c r="D35" s="55">
        <f t="shared" si="2"/>
        <v>15215</v>
      </c>
      <c r="E35" s="55">
        <f t="shared" si="3"/>
        <v>8181</v>
      </c>
      <c r="F35" s="55">
        <f t="shared" si="4"/>
        <v>651</v>
      </c>
      <c r="G35" s="34">
        <v>6316</v>
      </c>
      <c r="H35" s="60">
        <v>2766</v>
      </c>
      <c r="I35" s="60">
        <v>3223</v>
      </c>
      <c r="J35" s="34">
        <v>327</v>
      </c>
      <c r="K35" s="34">
        <v>17731</v>
      </c>
      <c r="L35" s="34">
        <v>12449</v>
      </c>
      <c r="M35" s="34">
        <f>SUM(M36:M39)</f>
        <v>4958</v>
      </c>
      <c r="N35" s="34">
        <v>324</v>
      </c>
    </row>
    <row r="36" spans="1:14" s="14" customFormat="1" ht="16.5" customHeight="1">
      <c r="A36" s="36"/>
      <c r="B36" s="37" t="s">
        <v>7</v>
      </c>
      <c r="C36" s="38">
        <f t="shared" si="1"/>
        <v>9727</v>
      </c>
      <c r="D36" s="38">
        <f t="shared" si="2"/>
        <v>6672</v>
      </c>
      <c r="E36" s="38">
        <f t="shared" si="3"/>
        <v>2777</v>
      </c>
      <c r="F36" s="38">
        <f t="shared" si="4"/>
        <v>279</v>
      </c>
      <c r="G36" s="39">
        <v>2156</v>
      </c>
      <c r="H36" s="40">
        <v>967</v>
      </c>
      <c r="I36" s="40">
        <v>1077</v>
      </c>
      <c r="J36" s="41">
        <v>112</v>
      </c>
      <c r="K36" s="39">
        <v>7571</v>
      </c>
      <c r="L36" s="39">
        <v>5705</v>
      </c>
      <c r="M36" s="39">
        <v>1700</v>
      </c>
      <c r="N36" s="39">
        <v>167</v>
      </c>
    </row>
    <row r="37" spans="1:14" s="14" customFormat="1" ht="16.5" customHeight="1">
      <c r="A37" s="36"/>
      <c r="B37" s="37" t="s">
        <v>25</v>
      </c>
      <c r="C37" s="38">
        <f t="shared" si="1"/>
        <v>2412</v>
      </c>
      <c r="D37" s="38">
        <f>L37</f>
        <v>1328</v>
      </c>
      <c r="E37" s="38">
        <f t="shared" si="3"/>
        <v>1023</v>
      </c>
      <c r="F37" s="38">
        <v>60</v>
      </c>
      <c r="G37" s="39">
        <v>28</v>
      </c>
      <c r="H37" s="41" t="s">
        <v>39</v>
      </c>
      <c r="I37" s="41">
        <v>28</v>
      </c>
      <c r="J37" s="41" t="s">
        <v>51</v>
      </c>
      <c r="K37" s="39">
        <v>2384</v>
      </c>
      <c r="L37" s="39">
        <v>1328</v>
      </c>
      <c r="M37" s="39">
        <v>995</v>
      </c>
      <c r="N37" s="39">
        <v>60</v>
      </c>
    </row>
    <row r="38" spans="1:14" s="14" customFormat="1" ht="16.5" customHeight="1">
      <c r="A38" s="36"/>
      <c r="B38" s="37" t="s">
        <v>8</v>
      </c>
      <c r="C38" s="38">
        <f t="shared" si="1"/>
        <v>11384</v>
      </c>
      <c r="D38" s="38">
        <f t="shared" si="2"/>
        <v>7009</v>
      </c>
      <c r="E38" s="38">
        <f t="shared" si="3"/>
        <v>4077</v>
      </c>
      <c r="F38" s="38">
        <f t="shared" si="4"/>
        <v>297</v>
      </c>
      <c r="G38" s="39">
        <v>4065</v>
      </c>
      <c r="H38" s="41">
        <v>1774</v>
      </c>
      <c r="I38" s="41">
        <v>2076</v>
      </c>
      <c r="J38" s="41">
        <v>214</v>
      </c>
      <c r="K38" s="39">
        <v>7319</v>
      </c>
      <c r="L38" s="39">
        <v>5235</v>
      </c>
      <c r="M38" s="39">
        <v>2001</v>
      </c>
      <c r="N38" s="39">
        <v>83</v>
      </c>
    </row>
    <row r="39" spans="1:14" s="14" customFormat="1" ht="16.5" customHeight="1" thickBot="1">
      <c r="A39" s="42"/>
      <c r="B39" s="43" t="s">
        <v>9</v>
      </c>
      <c r="C39" s="32">
        <f t="shared" si="1"/>
        <v>525</v>
      </c>
      <c r="D39" s="32">
        <f t="shared" si="2"/>
        <v>205</v>
      </c>
      <c r="E39" s="32">
        <f t="shared" si="3"/>
        <v>304</v>
      </c>
      <c r="F39" s="32">
        <f>N39</f>
        <v>15</v>
      </c>
      <c r="G39" s="45">
        <v>67</v>
      </c>
      <c r="H39" s="47">
        <v>25</v>
      </c>
      <c r="I39" s="47">
        <v>42</v>
      </c>
      <c r="J39" s="47" t="s">
        <v>39</v>
      </c>
      <c r="K39" s="45">
        <v>458</v>
      </c>
      <c r="L39" s="45">
        <v>180</v>
      </c>
      <c r="M39" s="45">
        <v>262</v>
      </c>
      <c r="N39" s="45">
        <v>15</v>
      </c>
    </row>
    <row r="40" spans="1:14" s="14" customFormat="1" ht="16.5" customHeight="1" thickTop="1">
      <c r="A40" s="61"/>
      <c r="B40" s="61"/>
      <c r="C40" s="69" t="s">
        <v>41</v>
      </c>
      <c r="D40" s="70"/>
      <c r="E40" s="70"/>
      <c r="F40" s="70"/>
      <c r="G40" s="67" t="s">
        <v>43</v>
      </c>
      <c r="H40" s="67"/>
      <c r="I40" s="67"/>
      <c r="J40" s="67"/>
      <c r="K40" s="61"/>
      <c r="L40" s="61"/>
      <c r="M40" s="61"/>
      <c r="N40" s="61"/>
    </row>
    <row r="41" spans="1:14" s="8" customFormat="1" ht="16.5" customHeight="1">
      <c r="A41" s="62"/>
      <c r="B41" s="63"/>
      <c r="C41" s="71"/>
      <c r="D41" s="71"/>
      <c r="E41" s="71"/>
      <c r="F41" s="71"/>
      <c r="G41" s="68"/>
      <c r="H41" s="68"/>
      <c r="I41" s="68"/>
      <c r="J41" s="68"/>
      <c r="K41" s="63"/>
      <c r="L41" s="63"/>
      <c r="M41" s="63"/>
      <c r="N41" s="63"/>
    </row>
    <row r="42" spans="2:10" s="8" customFormat="1" ht="13.5">
      <c r="B42" s="9"/>
      <c r="C42" s="16"/>
      <c r="D42" s="16"/>
      <c r="E42" s="16"/>
      <c r="F42" s="16"/>
      <c r="G42" s="23"/>
      <c r="H42" s="23"/>
      <c r="I42" s="23"/>
      <c r="J42" s="23"/>
    </row>
    <row r="43" spans="11:14" ht="13.5">
      <c r="K43" s="24">
        <f>K10+K13+K21+K27+K35</f>
        <v>220399</v>
      </c>
      <c r="L43" s="24">
        <f>L10+L13+L21+L27+L35</f>
        <v>122715</v>
      </c>
      <c r="M43" s="24">
        <f>M10+M13+M21+M27+M35</f>
        <v>92134</v>
      </c>
      <c r="N43" s="24">
        <f>N10+N13+N21+N27+N35</f>
        <v>5552</v>
      </c>
    </row>
    <row r="44" spans="11:14" ht="13.5">
      <c r="K44" s="24">
        <f>K11+K12+K14+K15+K16+K17+K18+K19+K20+K22+K23+K24+K25+K26+K28+K29+K30+K31+K32+K33+K34+K36+K37+K38+K39</f>
        <v>220401</v>
      </c>
      <c r="L44" s="24">
        <f>L11+L12+L14+L15+L16+L17+L18+L19+L20+L22+L23+L24+L25+L26+L28+L29+L30+L31+L32+L33+L34+L36+L37+L38+L39</f>
        <v>122711</v>
      </c>
      <c r="M44" s="24">
        <f>M11+M12+M14+M15+M16+M17+M18+M19+M20+M22+M23+M24+M25+M26+M28+M29+M30+M31+M32+M33+M34+M36+M37+M38+M39</f>
        <v>92133</v>
      </c>
      <c r="N44" s="24">
        <f>N11+N12+N14+N15+N16+N17+N18+N19+N20+N22+N23+N24+N25+N26+N28+N29+N30+N31+N32+N33+N34+N36+N37+N38+N39</f>
        <v>5553</v>
      </c>
    </row>
  </sheetData>
  <sheetProtection/>
  <mergeCells count="11">
    <mergeCell ref="A3:B4"/>
    <mergeCell ref="C3:F3"/>
    <mergeCell ref="G40:J41"/>
    <mergeCell ref="C40:F41"/>
    <mergeCell ref="A9:B9"/>
    <mergeCell ref="G3:J3"/>
    <mergeCell ref="K3:N3"/>
    <mergeCell ref="A5:B5"/>
    <mergeCell ref="A7:B7"/>
    <mergeCell ref="A6:B6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80" zoomScaleSheetLayoutView="80" workbookViewId="0" topLeftCell="A1">
      <selection activeCell="B1" sqref="B1"/>
    </sheetView>
  </sheetViews>
  <sheetFormatPr defaultColWidth="9.00390625" defaultRowHeight="13.5"/>
  <cols>
    <col min="1" max="1" width="3.25390625" style="8" customWidth="1"/>
    <col min="2" max="2" width="18.625" style="9" customWidth="1"/>
    <col min="3" max="9" width="13.625" style="8" customWidth="1"/>
    <col min="10" max="10" width="13.625" style="21" customWidth="1"/>
    <col min="11" max="14" width="13.625" style="8" customWidth="1"/>
    <col min="15" max="16384" width="9.00390625" style="8" customWidth="1"/>
  </cols>
  <sheetData>
    <row r="1" ht="19.5" customHeight="1">
      <c r="C1" s="18" t="s">
        <v>30</v>
      </c>
    </row>
    <row r="2" spans="2:14" ht="16.5" customHeight="1">
      <c r="B2" s="1"/>
      <c r="D2" s="2"/>
      <c r="E2" s="2"/>
      <c r="F2" s="19" t="s">
        <v>46</v>
      </c>
      <c r="G2" s="20"/>
      <c r="H2" s="20"/>
      <c r="I2" s="20"/>
      <c r="J2" s="19" t="s">
        <v>35</v>
      </c>
      <c r="K2" s="20"/>
      <c r="L2" s="20"/>
      <c r="M2" s="20"/>
      <c r="N2" s="19" t="s">
        <v>35</v>
      </c>
    </row>
    <row r="3" spans="1:14" ht="16.5" customHeight="1">
      <c r="A3" s="76" t="s">
        <v>40</v>
      </c>
      <c r="B3" s="76"/>
      <c r="C3" s="64" t="s">
        <v>18</v>
      </c>
      <c r="D3" s="65"/>
      <c r="E3" s="65"/>
      <c r="F3" s="66"/>
      <c r="G3" s="64" t="s">
        <v>19</v>
      </c>
      <c r="H3" s="65"/>
      <c r="I3" s="65"/>
      <c r="J3" s="66"/>
      <c r="K3" s="64" t="s">
        <v>20</v>
      </c>
      <c r="L3" s="65"/>
      <c r="M3" s="65"/>
      <c r="N3" s="66"/>
    </row>
    <row r="4" spans="1:14" ht="16.5" customHeight="1" thickBot="1">
      <c r="A4" s="77"/>
      <c r="B4" s="77"/>
      <c r="C4" s="4" t="s">
        <v>21</v>
      </c>
      <c r="D4" s="4" t="s">
        <v>22</v>
      </c>
      <c r="E4" s="4" t="s">
        <v>23</v>
      </c>
      <c r="F4" s="4" t="s">
        <v>24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21</v>
      </c>
      <c r="L4" s="4" t="s">
        <v>22</v>
      </c>
      <c r="M4" s="4" t="s">
        <v>23</v>
      </c>
      <c r="N4" s="4" t="s">
        <v>24</v>
      </c>
    </row>
    <row r="5" spans="1:14" ht="16.5" customHeight="1" thickTop="1">
      <c r="A5" s="74" t="s">
        <v>47</v>
      </c>
      <c r="B5" s="75"/>
      <c r="C5" s="5">
        <v>72574</v>
      </c>
      <c r="D5" s="5">
        <v>46059</v>
      </c>
      <c r="E5" s="5">
        <v>26513</v>
      </c>
      <c r="F5" s="5">
        <v>2</v>
      </c>
      <c r="G5" s="6">
        <v>19201</v>
      </c>
      <c r="H5" s="6">
        <v>6702</v>
      </c>
      <c r="I5" s="6">
        <v>12497</v>
      </c>
      <c r="J5" s="15">
        <v>2</v>
      </c>
      <c r="K5" s="15">
        <v>53373</v>
      </c>
      <c r="L5" s="15">
        <v>39357</v>
      </c>
      <c r="M5" s="15">
        <v>14016</v>
      </c>
      <c r="N5" s="15" t="s">
        <v>39</v>
      </c>
    </row>
    <row r="6" spans="1:14" ht="16.5" customHeight="1">
      <c r="A6" s="74" t="s">
        <v>48</v>
      </c>
      <c r="B6" s="75"/>
      <c r="C6" s="5">
        <v>73621</v>
      </c>
      <c r="D6" s="5">
        <v>46956</v>
      </c>
      <c r="E6" s="5">
        <v>26664</v>
      </c>
      <c r="F6" s="5">
        <v>2</v>
      </c>
      <c r="G6" s="6">
        <v>19241</v>
      </c>
      <c r="H6" s="6">
        <v>6734</v>
      </c>
      <c r="I6" s="6">
        <v>12505</v>
      </c>
      <c r="J6" s="15">
        <v>2</v>
      </c>
      <c r="K6" s="15">
        <v>54380</v>
      </c>
      <c r="L6" s="15">
        <v>40221</v>
      </c>
      <c r="M6" s="15">
        <v>14158</v>
      </c>
      <c r="N6" s="15" t="s">
        <v>39</v>
      </c>
    </row>
    <row r="7" spans="1:14" s="14" customFormat="1" ht="16.5" customHeight="1">
      <c r="A7" s="74" t="s">
        <v>49</v>
      </c>
      <c r="B7" s="75"/>
      <c r="C7" s="5">
        <v>75045</v>
      </c>
      <c r="D7" s="5">
        <v>47948</v>
      </c>
      <c r="E7" s="5">
        <v>27095</v>
      </c>
      <c r="F7" s="5">
        <v>2</v>
      </c>
      <c r="G7" s="6">
        <v>19573</v>
      </c>
      <c r="H7" s="6">
        <v>6781</v>
      </c>
      <c r="I7" s="6">
        <v>12790</v>
      </c>
      <c r="J7" s="15">
        <v>2</v>
      </c>
      <c r="K7" s="15">
        <v>55472</v>
      </c>
      <c r="L7" s="15">
        <v>41167</v>
      </c>
      <c r="M7" s="15">
        <v>14305</v>
      </c>
      <c r="N7" s="15" t="s">
        <v>39</v>
      </c>
    </row>
    <row r="8" spans="1:14" s="14" customFormat="1" ht="16.5" customHeight="1">
      <c r="A8" s="74" t="s">
        <v>50</v>
      </c>
      <c r="B8" s="75"/>
      <c r="C8" s="5">
        <v>75377</v>
      </c>
      <c r="D8" s="5">
        <v>48216</v>
      </c>
      <c r="E8" s="5">
        <v>27518</v>
      </c>
      <c r="F8" s="5">
        <v>2</v>
      </c>
      <c r="G8" s="6">
        <v>19576</v>
      </c>
      <c r="H8" s="6">
        <v>6781</v>
      </c>
      <c r="I8" s="6">
        <v>12793</v>
      </c>
      <c r="J8" s="15">
        <v>2</v>
      </c>
      <c r="K8" s="15">
        <v>55801</v>
      </c>
      <c r="L8" s="15">
        <v>41435</v>
      </c>
      <c r="M8" s="15">
        <v>14365</v>
      </c>
      <c r="N8" s="15" t="s">
        <v>51</v>
      </c>
    </row>
    <row r="9" spans="1:14" s="14" customFormat="1" ht="16.5" customHeight="1" thickBot="1">
      <c r="A9" s="72" t="s">
        <v>52</v>
      </c>
      <c r="B9" s="73"/>
      <c r="C9" s="27">
        <f aca="true" t="shared" si="0" ref="C9:E10">G9+K9</f>
        <v>75308</v>
      </c>
      <c r="D9" s="27">
        <f t="shared" si="0"/>
        <v>48097</v>
      </c>
      <c r="E9" s="27">
        <f t="shared" si="0"/>
        <v>27209</v>
      </c>
      <c r="F9" s="27">
        <v>2</v>
      </c>
      <c r="G9" s="28">
        <v>19708</v>
      </c>
      <c r="H9" s="28">
        <v>6849</v>
      </c>
      <c r="I9" s="28">
        <v>12857</v>
      </c>
      <c r="J9" s="29">
        <v>2</v>
      </c>
      <c r="K9" s="29">
        <v>55600</v>
      </c>
      <c r="L9" s="29">
        <v>41248</v>
      </c>
      <c r="M9" s="29">
        <v>14352</v>
      </c>
      <c r="N9" s="29" t="s">
        <v>51</v>
      </c>
    </row>
    <row r="10" spans="1:14" s="14" customFormat="1" ht="16.5" customHeight="1" thickTop="1">
      <c r="A10" s="30" t="s">
        <v>31</v>
      </c>
      <c r="B10" s="31"/>
      <c r="C10" s="32">
        <f t="shared" si="0"/>
        <v>33881</v>
      </c>
      <c r="D10" s="32">
        <f t="shared" si="0"/>
        <v>20921</v>
      </c>
      <c r="E10" s="32">
        <f t="shared" si="0"/>
        <v>12958</v>
      </c>
      <c r="F10" s="32">
        <v>2</v>
      </c>
      <c r="G10" s="32">
        <v>12335</v>
      </c>
      <c r="H10" s="32">
        <v>3317</v>
      </c>
      <c r="I10" s="32">
        <v>9016</v>
      </c>
      <c r="J10" s="33">
        <v>2</v>
      </c>
      <c r="K10" s="34">
        <f>SUM(K11:K12)</f>
        <v>21546</v>
      </c>
      <c r="L10" s="34">
        <f>SUM(L11:L12)</f>
        <v>17604</v>
      </c>
      <c r="M10" s="34">
        <f>SUM(M11:M12)</f>
        <v>3942</v>
      </c>
      <c r="N10" s="35" t="s">
        <v>39</v>
      </c>
    </row>
    <row r="11" spans="1:15" s="14" customFormat="1" ht="16.5" customHeight="1">
      <c r="A11" s="36"/>
      <c r="B11" s="37" t="s">
        <v>5</v>
      </c>
      <c r="C11" s="38">
        <f>G11+K11</f>
        <v>10668</v>
      </c>
      <c r="D11" s="38">
        <f aca="true" t="shared" si="1" ref="D11:D39">H11+L11</f>
        <v>9625</v>
      </c>
      <c r="E11" s="38">
        <f aca="true" t="shared" si="2" ref="E11:E39">I11+M11</f>
        <v>1043</v>
      </c>
      <c r="F11" s="39" t="s">
        <v>39</v>
      </c>
      <c r="G11" s="39">
        <v>309</v>
      </c>
      <c r="H11" s="40">
        <v>234</v>
      </c>
      <c r="I11" s="40">
        <v>75</v>
      </c>
      <c r="J11" s="41" t="s">
        <v>39</v>
      </c>
      <c r="K11" s="39">
        <v>10359</v>
      </c>
      <c r="L11" s="39">
        <v>9391</v>
      </c>
      <c r="M11" s="39">
        <v>968</v>
      </c>
      <c r="N11" s="41" t="s">
        <v>39</v>
      </c>
      <c r="O11" s="25"/>
    </row>
    <row r="12" spans="1:15" s="14" customFormat="1" ht="16.5" customHeight="1" thickBot="1">
      <c r="A12" s="42"/>
      <c r="B12" s="43" t="s">
        <v>6</v>
      </c>
      <c r="C12" s="44">
        <f>G12+K12</f>
        <v>23213</v>
      </c>
      <c r="D12" s="44">
        <f t="shared" si="1"/>
        <v>11296</v>
      </c>
      <c r="E12" s="44">
        <f t="shared" si="2"/>
        <v>11915</v>
      </c>
      <c r="F12" s="45">
        <v>2</v>
      </c>
      <c r="G12" s="45">
        <v>12026</v>
      </c>
      <c r="H12" s="46">
        <v>3083</v>
      </c>
      <c r="I12" s="46">
        <v>8941</v>
      </c>
      <c r="J12" s="47">
        <v>2</v>
      </c>
      <c r="K12" s="45">
        <v>11187</v>
      </c>
      <c r="L12" s="45">
        <v>8213</v>
      </c>
      <c r="M12" s="45">
        <v>2974</v>
      </c>
      <c r="N12" s="29" t="s">
        <v>39</v>
      </c>
      <c r="O12" s="25"/>
    </row>
    <row r="13" spans="1:15" s="14" customFormat="1" ht="16.5" customHeight="1" thickTop="1">
      <c r="A13" s="48" t="s">
        <v>32</v>
      </c>
      <c r="B13" s="48"/>
      <c r="C13" s="32">
        <f>G13+K13</f>
        <v>5743</v>
      </c>
      <c r="D13" s="32">
        <f t="shared" si="1"/>
        <v>3256</v>
      </c>
      <c r="E13" s="32">
        <f t="shared" si="2"/>
        <v>2488</v>
      </c>
      <c r="F13" s="33" t="s">
        <v>39</v>
      </c>
      <c r="G13" s="32">
        <v>376</v>
      </c>
      <c r="H13" s="33">
        <v>258</v>
      </c>
      <c r="I13" s="33">
        <v>119</v>
      </c>
      <c r="J13" s="33" t="s">
        <v>39</v>
      </c>
      <c r="K13" s="49">
        <f>SUM(K14:K20)</f>
        <v>5367</v>
      </c>
      <c r="L13" s="49">
        <f>SUM(L14:L20)</f>
        <v>2998</v>
      </c>
      <c r="M13" s="49">
        <v>2369</v>
      </c>
      <c r="N13" s="35" t="s">
        <v>39</v>
      </c>
      <c r="O13" s="25"/>
    </row>
    <row r="14" spans="1:15" s="14" customFormat="1" ht="16.5" customHeight="1">
      <c r="A14" s="36"/>
      <c r="B14" s="37" t="s">
        <v>0</v>
      </c>
      <c r="C14" s="38">
        <f>G14+K14</f>
        <v>1899</v>
      </c>
      <c r="D14" s="38">
        <f t="shared" si="1"/>
        <v>1468</v>
      </c>
      <c r="E14" s="38">
        <f t="shared" si="2"/>
        <v>432</v>
      </c>
      <c r="F14" s="39" t="s">
        <v>39</v>
      </c>
      <c r="G14" s="39">
        <v>113</v>
      </c>
      <c r="H14" s="40">
        <v>107</v>
      </c>
      <c r="I14" s="40">
        <v>6</v>
      </c>
      <c r="J14" s="41" t="s">
        <v>39</v>
      </c>
      <c r="K14" s="39">
        <v>1786</v>
      </c>
      <c r="L14" s="39">
        <v>1361</v>
      </c>
      <c r="M14" s="39">
        <v>426</v>
      </c>
      <c r="N14" s="41" t="s">
        <v>39</v>
      </c>
      <c r="O14" s="25"/>
    </row>
    <row r="15" spans="1:15" s="14" customFormat="1" ht="16.5" customHeight="1">
      <c r="A15" s="36"/>
      <c r="B15" s="37" t="s">
        <v>36</v>
      </c>
      <c r="C15" s="38">
        <f aca="true" t="shared" si="3" ref="C15:E16">K15</f>
        <v>229</v>
      </c>
      <c r="D15" s="38">
        <f t="shared" si="3"/>
        <v>52</v>
      </c>
      <c r="E15" s="38">
        <f t="shared" si="3"/>
        <v>177</v>
      </c>
      <c r="F15" s="39" t="s">
        <v>39</v>
      </c>
      <c r="G15" s="41" t="s">
        <v>39</v>
      </c>
      <c r="H15" s="41" t="s">
        <v>39</v>
      </c>
      <c r="I15" s="41" t="s">
        <v>39</v>
      </c>
      <c r="J15" s="41" t="s">
        <v>39</v>
      </c>
      <c r="K15" s="39">
        <v>229</v>
      </c>
      <c r="L15" s="39">
        <v>52</v>
      </c>
      <c r="M15" s="39">
        <v>177</v>
      </c>
      <c r="N15" s="41" t="s">
        <v>39</v>
      </c>
      <c r="O15" s="25"/>
    </row>
    <row r="16" spans="1:15" s="14" customFormat="1" ht="16.5" customHeight="1">
      <c r="A16" s="36"/>
      <c r="B16" s="37" t="s">
        <v>37</v>
      </c>
      <c r="C16" s="38">
        <f t="shared" si="3"/>
        <v>19</v>
      </c>
      <c r="D16" s="38" t="str">
        <f t="shared" si="3"/>
        <v>-</v>
      </c>
      <c r="E16" s="38">
        <f t="shared" si="3"/>
        <v>19</v>
      </c>
      <c r="F16" s="39" t="s">
        <v>39</v>
      </c>
      <c r="G16" s="41" t="s">
        <v>39</v>
      </c>
      <c r="H16" s="41" t="s">
        <v>39</v>
      </c>
      <c r="I16" s="41" t="s">
        <v>39</v>
      </c>
      <c r="J16" s="41" t="s">
        <v>39</v>
      </c>
      <c r="K16" s="39">
        <v>19</v>
      </c>
      <c r="L16" s="39" t="s">
        <v>51</v>
      </c>
      <c r="M16" s="39">
        <v>19</v>
      </c>
      <c r="N16" s="41" t="s">
        <v>39</v>
      </c>
      <c r="O16" s="25"/>
    </row>
    <row r="17" spans="1:15" s="14" customFormat="1" ht="16.5" customHeight="1">
      <c r="A17" s="36"/>
      <c r="B17" s="37" t="s">
        <v>1</v>
      </c>
      <c r="C17" s="38">
        <f>G17+K17</f>
        <v>865</v>
      </c>
      <c r="D17" s="38">
        <f t="shared" si="1"/>
        <v>363</v>
      </c>
      <c r="E17" s="38">
        <f t="shared" si="2"/>
        <v>502</v>
      </c>
      <c r="F17" s="39" t="s">
        <v>39</v>
      </c>
      <c r="G17" s="39">
        <v>263</v>
      </c>
      <c r="H17" s="50">
        <v>150</v>
      </c>
      <c r="I17" s="50">
        <v>113</v>
      </c>
      <c r="J17" s="35" t="s">
        <v>39</v>
      </c>
      <c r="K17" s="39">
        <v>602</v>
      </c>
      <c r="L17" s="39">
        <v>213</v>
      </c>
      <c r="M17" s="39">
        <v>389</v>
      </c>
      <c r="N17" s="41" t="s">
        <v>39</v>
      </c>
      <c r="O17" s="25"/>
    </row>
    <row r="18" spans="1:15" s="14" customFormat="1" ht="16.5" customHeight="1">
      <c r="A18" s="36"/>
      <c r="B18" s="37" t="s">
        <v>2</v>
      </c>
      <c r="C18" s="38">
        <f aca="true" t="shared" si="4" ref="C18:E20">K18</f>
        <v>2238</v>
      </c>
      <c r="D18" s="38">
        <f t="shared" si="4"/>
        <v>1218</v>
      </c>
      <c r="E18" s="38">
        <f t="shared" si="4"/>
        <v>1020</v>
      </c>
      <c r="F18" s="39" t="s">
        <v>39</v>
      </c>
      <c r="G18" s="41" t="s">
        <v>39</v>
      </c>
      <c r="H18" s="41" t="s">
        <v>39</v>
      </c>
      <c r="I18" s="41" t="s">
        <v>39</v>
      </c>
      <c r="J18" s="41" t="s">
        <v>39</v>
      </c>
      <c r="K18" s="39">
        <v>2238</v>
      </c>
      <c r="L18" s="39">
        <v>1218</v>
      </c>
      <c r="M18" s="39">
        <v>1020</v>
      </c>
      <c r="N18" s="41" t="s">
        <v>39</v>
      </c>
      <c r="O18" s="25"/>
    </row>
    <row r="19" spans="1:15" s="14" customFormat="1" ht="16.5" customHeight="1">
      <c r="A19" s="36"/>
      <c r="B19" s="37" t="s">
        <v>3</v>
      </c>
      <c r="C19" s="38">
        <f t="shared" si="4"/>
        <v>391</v>
      </c>
      <c r="D19" s="38">
        <f t="shared" si="4"/>
        <v>122</v>
      </c>
      <c r="E19" s="38">
        <f t="shared" si="4"/>
        <v>269</v>
      </c>
      <c r="F19" s="39" t="s">
        <v>39</v>
      </c>
      <c r="G19" s="41" t="s">
        <v>39</v>
      </c>
      <c r="H19" s="41" t="s">
        <v>39</v>
      </c>
      <c r="I19" s="41" t="s">
        <v>39</v>
      </c>
      <c r="J19" s="41" t="s">
        <v>39</v>
      </c>
      <c r="K19" s="39">
        <v>391</v>
      </c>
      <c r="L19" s="39">
        <v>122</v>
      </c>
      <c r="M19" s="39">
        <v>269</v>
      </c>
      <c r="N19" s="41" t="s">
        <v>39</v>
      </c>
      <c r="O19" s="25"/>
    </row>
    <row r="20" spans="1:15" s="14" customFormat="1" ht="16.5" customHeight="1" thickBot="1">
      <c r="A20" s="51"/>
      <c r="B20" s="43" t="s">
        <v>4</v>
      </c>
      <c r="C20" s="44">
        <f t="shared" si="4"/>
        <v>102</v>
      </c>
      <c r="D20" s="44">
        <f t="shared" si="4"/>
        <v>32</v>
      </c>
      <c r="E20" s="44">
        <f t="shared" si="4"/>
        <v>70</v>
      </c>
      <c r="F20" s="39" t="s">
        <v>39</v>
      </c>
      <c r="G20" s="29" t="s">
        <v>39</v>
      </c>
      <c r="H20" s="29" t="s">
        <v>39</v>
      </c>
      <c r="I20" s="29" t="s">
        <v>39</v>
      </c>
      <c r="J20" s="29" t="s">
        <v>39</v>
      </c>
      <c r="K20" s="52">
        <v>102</v>
      </c>
      <c r="L20" s="52">
        <v>32</v>
      </c>
      <c r="M20" s="52">
        <v>70</v>
      </c>
      <c r="N20" s="29" t="s">
        <v>39</v>
      </c>
      <c r="O20" s="25"/>
    </row>
    <row r="21" spans="1:15" s="14" customFormat="1" ht="16.5" customHeight="1" thickTop="1">
      <c r="A21" s="53" t="s">
        <v>33</v>
      </c>
      <c r="B21" s="54"/>
      <c r="C21" s="55">
        <f aca="true" t="shared" si="5" ref="C21:C28">G21+K21</f>
        <v>20511</v>
      </c>
      <c r="D21" s="55">
        <f t="shared" si="1"/>
        <v>12837</v>
      </c>
      <c r="E21" s="55">
        <f t="shared" si="2"/>
        <v>7674</v>
      </c>
      <c r="F21" s="34" t="s">
        <v>39</v>
      </c>
      <c r="G21" s="32">
        <v>5651</v>
      </c>
      <c r="H21" s="34">
        <v>2461</v>
      </c>
      <c r="I21" s="34">
        <v>3190</v>
      </c>
      <c r="J21" s="34" t="s">
        <v>39</v>
      </c>
      <c r="K21" s="34">
        <f>SUM(K22:K26)</f>
        <v>14860</v>
      </c>
      <c r="L21" s="34">
        <f>SUM(L22:L26)</f>
        <v>10376</v>
      </c>
      <c r="M21" s="34">
        <v>4484</v>
      </c>
      <c r="N21" s="35" t="s">
        <v>39</v>
      </c>
      <c r="O21" s="25"/>
    </row>
    <row r="22" spans="1:15" s="14" customFormat="1" ht="16.5" customHeight="1">
      <c r="A22" s="36"/>
      <c r="B22" s="37" t="s">
        <v>10</v>
      </c>
      <c r="C22" s="38">
        <f t="shared" si="5"/>
        <v>4335</v>
      </c>
      <c r="D22" s="38">
        <f t="shared" si="1"/>
        <v>3854</v>
      </c>
      <c r="E22" s="38">
        <f t="shared" si="2"/>
        <v>482</v>
      </c>
      <c r="F22" s="39" t="s">
        <v>39</v>
      </c>
      <c r="G22" s="39">
        <v>640</v>
      </c>
      <c r="H22" s="50">
        <v>602</v>
      </c>
      <c r="I22" s="50">
        <v>38</v>
      </c>
      <c r="J22" s="35" t="s">
        <v>39</v>
      </c>
      <c r="K22" s="39">
        <v>3695</v>
      </c>
      <c r="L22" s="39">
        <v>3252</v>
      </c>
      <c r="M22" s="39">
        <v>444</v>
      </c>
      <c r="N22" s="41" t="s">
        <v>39</v>
      </c>
      <c r="O22" s="25"/>
    </row>
    <row r="23" spans="1:15" s="14" customFormat="1" ht="16.5" customHeight="1">
      <c r="A23" s="36"/>
      <c r="B23" s="37" t="s">
        <v>26</v>
      </c>
      <c r="C23" s="38">
        <f t="shared" si="5"/>
        <v>6548</v>
      </c>
      <c r="D23" s="38">
        <f t="shared" si="1"/>
        <v>2417</v>
      </c>
      <c r="E23" s="38">
        <f t="shared" si="2"/>
        <v>4130</v>
      </c>
      <c r="F23" s="39" t="s">
        <v>39</v>
      </c>
      <c r="G23" s="39">
        <v>3818</v>
      </c>
      <c r="H23" s="40">
        <v>1024</v>
      </c>
      <c r="I23" s="40">
        <v>2794</v>
      </c>
      <c r="J23" s="41" t="s">
        <v>39</v>
      </c>
      <c r="K23" s="39">
        <v>2730</v>
      </c>
      <c r="L23" s="39">
        <v>1393</v>
      </c>
      <c r="M23" s="39">
        <v>1336</v>
      </c>
      <c r="N23" s="41" t="s">
        <v>39</v>
      </c>
      <c r="O23" s="25"/>
    </row>
    <row r="24" spans="1:15" s="14" customFormat="1" ht="16.5" customHeight="1">
      <c r="A24" s="36"/>
      <c r="B24" s="37" t="s">
        <v>27</v>
      </c>
      <c r="C24" s="38">
        <f t="shared" si="5"/>
        <v>1845</v>
      </c>
      <c r="D24" s="38">
        <f t="shared" si="1"/>
        <v>1202</v>
      </c>
      <c r="E24" s="38">
        <f t="shared" si="2"/>
        <v>643</v>
      </c>
      <c r="F24" s="39" t="s">
        <v>39</v>
      </c>
      <c r="G24" s="39">
        <v>78</v>
      </c>
      <c r="H24" s="40">
        <v>65</v>
      </c>
      <c r="I24" s="40">
        <v>13</v>
      </c>
      <c r="J24" s="41" t="s">
        <v>39</v>
      </c>
      <c r="K24" s="39">
        <v>1767</v>
      </c>
      <c r="L24" s="39">
        <v>1137</v>
      </c>
      <c r="M24" s="39">
        <v>630</v>
      </c>
      <c r="N24" s="41" t="s">
        <v>39</v>
      </c>
      <c r="O24" s="25"/>
    </row>
    <row r="25" spans="1:15" s="14" customFormat="1" ht="16.5" customHeight="1">
      <c r="A25" s="51"/>
      <c r="B25" s="56" t="s">
        <v>11</v>
      </c>
      <c r="C25" s="38">
        <f t="shared" si="5"/>
        <v>4624</v>
      </c>
      <c r="D25" s="38">
        <f t="shared" si="1"/>
        <v>2838</v>
      </c>
      <c r="E25" s="38">
        <f t="shared" si="2"/>
        <v>1786</v>
      </c>
      <c r="F25" s="39" t="s">
        <v>39</v>
      </c>
      <c r="G25" s="39">
        <v>577</v>
      </c>
      <c r="H25" s="40">
        <v>261</v>
      </c>
      <c r="I25" s="40">
        <v>316</v>
      </c>
      <c r="J25" s="41" t="s">
        <v>39</v>
      </c>
      <c r="K25" s="39">
        <v>4047</v>
      </c>
      <c r="L25" s="39">
        <v>2577</v>
      </c>
      <c r="M25" s="39">
        <v>1470</v>
      </c>
      <c r="N25" s="41" t="s">
        <v>39</v>
      </c>
      <c r="O25" s="25"/>
    </row>
    <row r="26" spans="1:15" s="14" customFormat="1" ht="16.5" customHeight="1" thickBot="1">
      <c r="A26" s="51"/>
      <c r="B26" s="56" t="s">
        <v>28</v>
      </c>
      <c r="C26" s="44">
        <f t="shared" si="5"/>
        <v>3159</v>
      </c>
      <c r="D26" s="44">
        <f t="shared" si="1"/>
        <v>2526</v>
      </c>
      <c r="E26" s="44">
        <f t="shared" si="2"/>
        <v>632</v>
      </c>
      <c r="F26" s="39" t="s">
        <v>39</v>
      </c>
      <c r="G26" s="45">
        <v>538</v>
      </c>
      <c r="H26" s="28">
        <v>509</v>
      </c>
      <c r="I26" s="28">
        <v>29</v>
      </c>
      <c r="J26" s="29" t="s">
        <v>39</v>
      </c>
      <c r="K26" s="45">
        <v>2621</v>
      </c>
      <c r="L26" s="45">
        <v>2017</v>
      </c>
      <c r="M26" s="45">
        <v>603</v>
      </c>
      <c r="N26" s="29" t="s">
        <v>39</v>
      </c>
      <c r="O26" s="25"/>
    </row>
    <row r="27" spans="1:15" s="14" customFormat="1" ht="16.5" customHeight="1" thickTop="1">
      <c r="A27" s="53" t="s">
        <v>34</v>
      </c>
      <c r="B27" s="57"/>
      <c r="C27" s="55">
        <f t="shared" si="5"/>
        <v>9257</v>
      </c>
      <c r="D27" s="55">
        <f t="shared" si="1"/>
        <v>6277</v>
      </c>
      <c r="E27" s="55">
        <f t="shared" si="2"/>
        <v>2979</v>
      </c>
      <c r="F27" s="34" t="s">
        <v>39</v>
      </c>
      <c r="G27" s="32">
        <v>242</v>
      </c>
      <c r="H27" s="58">
        <v>179</v>
      </c>
      <c r="I27" s="58">
        <v>62</v>
      </c>
      <c r="J27" s="34" t="s">
        <v>39</v>
      </c>
      <c r="K27" s="49">
        <v>9015</v>
      </c>
      <c r="L27" s="49">
        <f>SUM(L28:L34)</f>
        <v>6098</v>
      </c>
      <c r="M27" s="49">
        <f>SUM(M28:M34)</f>
        <v>2917</v>
      </c>
      <c r="N27" s="35" t="s">
        <v>39</v>
      </c>
      <c r="O27" s="25"/>
    </row>
    <row r="28" spans="1:15" s="14" customFormat="1" ht="16.5" customHeight="1">
      <c r="A28" s="36"/>
      <c r="B28" s="37" t="s">
        <v>12</v>
      </c>
      <c r="C28" s="38">
        <f t="shared" si="5"/>
        <v>1678</v>
      </c>
      <c r="D28" s="38">
        <f t="shared" si="1"/>
        <v>940</v>
      </c>
      <c r="E28" s="38">
        <f t="shared" si="2"/>
        <v>739</v>
      </c>
      <c r="F28" s="39" t="s">
        <v>39</v>
      </c>
      <c r="G28" s="39">
        <v>16</v>
      </c>
      <c r="H28" s="40">
        <v>3</v>
      </c>
      <c r="I28" s="40">
        <v>13</v>
      </c>
      <c r="J28" s="41" t="s">
        <v>39</v>
      </c>
      <c r="K28" s="39">
        <v>1662</v>
      </c>
      <c r="L28" s="39">
        <v>937</v>
      </c>
      <c r="M28" s="39">
        <v>726</v>
      </c>
      <c r="N28" s="41" t="s">
        <v>39</v>
      </c>
      <c r="O28" s="25"/>
    </row>
    <row r="29" spans="1:15" s="14" customFormat="1" ht="16.5" customHeight="1">
      <c r="A29" s="36"/>
      <c r="B29" s="37" t="s">
        <v>14</v>
      </c>
      <c r="C29" s="38">
        <f>K29</f>
        <v>1761</v>
      </c>
      <c r="D29" s="38">
        <f>L29</f>
        <v>1080</v>
      </c>
      <c r="E29" s="38">
        <f>M29</f>
        <v>681</v>
      </c>
      <c r="F29" s="39" t="s">
        <v>39</v>
      </c>
      <c r="G29" s="41" t="s">
        <v>39</v>
      </c>
      <c r="H29" s="41" t="s">
        <v>39</v>
      </c>
      <c r="I29" s="41" t="s">
        <v>39</v>
      </c>
      <c r="J29" s="41" t="s">
        <v>39</v>
      </c>
      <c r="K29" s="39">
        <v>1761</v>
      </c>
      <c r="L29" s="39">
        <v>1080</v>
      </c>
      <c r="M29" s="39">
        <v>681</v>
      </c>
      <c r="N29" s="41" t="s">
        <v>39</v>
      </c>
      <c r="O29" s="25"/>
    </row>
    <row r="30" spans="1:15" s="14" customFormat="1" ht="16.5" customHeight="1">
      <c r="A30" s="36"/>
      <c r="B30" s="37" t="s">
        <v>13</v>
      </c>
      <c r="C30" s="38">
        <f>G30+K30</f>
        <v>5580</v>
      </c>
      <c r="D30" s="38">
        <f t="shared" si="1"/>
        <v>4231</v>
      </c>
      <c r="E30" s="38">
        <f t="shared" si="2"/>
        <v>1348</v>
      </c>
      <c r="F30" s="39" t="s">
        <v>39</v>
      </c>
      <c r="G30" s="39">
        <v>226</v>
      </c>
      <c r="H30" s="40">
        <v>176</v>
      </c>
      <c r="I30" s="40">
        <v>50</v>
      </c>
      <c r="J30" s="41" t="s">
        <v>39</v>
      </c>
      <c r="K30" s="39">
        <v>5354</v>
      </c>
      <c r="L30" s="39">
        <v>4055</v>
      </c>
      <c r="M30" s="39">
        <v>1298</v>
      </c>
      <c r="N30" s="41" t="s">
        <v>39</v>
      </c>
      <c r="O30" s="25"/>
    </row>
    <row r="31" spans="1:15" s="14" customFormat="1" ht="16.5" customHeight="1">
      <c r="A31" s="36"/>
      <c r="B31" s="37" t="s">
        <v>15</v>
      </c>
      <c r="C31" s="38">
        <f aca="true" t="shared" si="6" ref="C31:E34">K31</f>
        <v>92</v>
      </c>
      <c r="D31" s="38">
        <f t="shared" si="6"/>
        <v>7</v>
      </c>
      <c r="E31" s="38">
        <f t="shared" si="6"/>
        <v>85</v>
      </c>
      <c r="F31" s="39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9">
        <v>92</v>
      </c>
      <c r="L31" s="39">
        <v>7</v>
      </c>
      <c r="M31" s="39">
        <v>85</v>
      </c>
      <c r="N31" s="41" t="s">
        <v>39</v>
      </c>
      <c r="O31" s="25"/>
    </row>
    <row r="32" spans="1:15" s="14" customFormat="1" ht="16.5" customHeight="1">
      <c r="A32" s="36"/>
      <c r="B32" s="37" t="s">
        <v>29</v>
      </c>
      <c r="C32" s="38">
        <f t="shared" si="6"/>
        <v>47</v>
      </c>
      <c r="D32" s="38">
        <f t="shared" si="6"/>
        <v>5</v>
      </c>
      <c r="E32" s="38">
        <f t="shared" si="6"/>
        <v>42</v>
      </c>
      <c r="F32" s="39" t="s">
        <v>39</v>
      </c>
      <c r="G32" s="41" t="s">
        <v>39</v>
      </c>
      <c r="H32" s="41" t="s">
        <v>39</v>
      </c>
      <c r="I32" s="41" t="s">
        <v>39</v>
      </c>
      <c r="J32" s="41" t="s">
        <v>39</v>
      </c>
      <c r="K32" s="39">
        <v>47</v>
      </c>
      <c r="L32" s="39">
        <v>5</v>
      </c>
      <c r="M32" s="39">
        <v>42</v>
      </c>
      <c r="N32" s="41" t="s">
        <v>39</v>
      </c>
      <c r="O32" s="25"/>
    </row>
    <row r="33" spans="1:14" s="14" customFormat="1" ht="16.5" customHeight="1">
      <c r="A33" s="36"/>
      <c r="B33" s="37" t="s">
        <v>16</v>
      </c>
      <c r="C33" s="38">
        <f t="shared" si="6"/>
        <v>60</v>
      </c>
      <c r="D33" s="38">
        <f t="shared" si="6"/>
        <v>7</v>
      </c>
      <c r="E33" s="38">
        <f t="shared" si="6"/>
        <v>52</v>
      </c>
      <c r="F33" s="39" t="s">
        <v>39</v>
      </c>
      <c r="G33" s="41" t="s">
        <v>39</v>
      </c>
      <c r="H33" s="41" t="s">
        <v>39</v>
      </c>
      <c r="I33" s="41" t="s">
        <v>39</v>
      </c>
      <c r="J33" s="41" t="s">
        <v>39</v>
      </c>
      <c r="K33" s="39">
        <v>60</v>
      </c>
      <c r="L33" s="39">
        <v>7</v>
      </c>
      <c r="M33" s="39">
        <v>52</v>
      </c>
      <c r="N33" s="41" t="s">
        <v>39</v>
      </c>
    </row>
    <row r="34" spans="1:14" s="14" customFormat="1" ht="16.5" customHeight="1" thickBot="1">
      <c r="A34" s="36"/>
      <c r="B34" s="37" t="s">
        <v>17</v>
      </c>
      <c r="C34" s="44">
        <f t="shared" si="6"/>
        <v>40</v>
      </c>
      <c r="D34" s="44">
        <f t="shared" si="6"/>
        <v>7</v>
      </c>
      <c r="E34" s="44">
        <f t="shared" si="6"/>
        <v>33</v>
      </c>
      <c r="F34" s="39" t="s">
        <v>39</v>
      </c>
      <c r="G34" s="35" t="s">
        <v>39</v>
      </c>
      <c r="H34" s="35" t="s">
        <v>39</v>
      </c>
      <c r="I34" s="35" t="s">
        <v>39</v>
      </c>
      <c r="J34" s="35" t="s">
        <v>39</v>
      </c>
      <c r="K34" s="52">
        <v>40</v>
      </c>
      <c r="L34" s="52">
        <v>7</v>
      </c>
      <c r="M34" s="52">
        <v>33</v>
      </c>
      <c r="N34" s="29" t="s">
        <v>39</v>
      </c>
    </row>
    <row r="35" spans="1:14" s="14" customFormat="1" ht="16.5" customHeight="1" thickTop="1">
      <c r="A35" s="53" t="s">
        <v>38</v>
      </c>
      <c r="B35" s="57"/>
      <c r="C35" s="55">
        <f>G35+K35</f>
        <v>5916</v>
      </c>
      <c r="D35" s="55">
        <f t="shared" si="1"/>
        <v>4805</v>
      </c>
      <c r="E35" s="55">
        <f t="shared" si="2"/>
        <v>1110</v>
      </c>
      <c r="F35" s="34" t="s">
        <v>39</v>
      </c>
      <c r="G35" s="59">
        <v>1104</v>
      </c>
      <c r="H35" s="60">
        <v>634</v>
      </c>
      <c r="I35" s="60">
        <v>470</v>
      </c>
      <c r="J35" s="34" t="s">
        <v>39</v>
      </c>
      <c r="K35" s="34">
        <v>4812</v>
      </c>
      <c r="L35" s="34">
        <f>SUM(L36:L39)</f>
        <v>4171</v>
      </c>
      <c r="M35" s="34">
        <f>SUM(M36:M39)</f>
        <v>640</v>
      </c>
      <c r="N35" s="35" t="s">
        <v>39</v>
      </c>
    </row>
    <row r="36" spans="1:14" s="14" customFormat="1" ht="16.5" customHeight="1">
      <c r="A36" s="36"/>
      <c r="B36" s="37" t="s">
        <v>7</v>
      </c>
      <c r="C36" s="38">
        <f>G36+K36</f>
        <v>2521</v>
      </c>
      <c r="D36" s="38">
        <f t="shared" si="1"/>
        <v>2163</v>
      </c>
      <c r="E36" s="38">
        <f t="shared" si="2"/>
        <v>358</v>
      </c>
      <c r="F36" s="39" t="s">
        <v>39</v>
      </c>
      <c r="G36" s="39">
        <v>367</v>
      </c>
      <c r="H36" s="40">
        <v>212</v>
      </c>
      <c r="I36" s="40">
        <v>155</v>
      </c>
      <c r="J36" s="41" t="s">
        <v>39</v>
      </c>
      <c r="K36" s="39">
        <v>2154</v>
      </c>
      <c r="L36" s="39">
        <v>1951</v>
      </c>
      <c r="M36" s="39">
        <v>203</v>
      </c>
      <c r="N36" s="41" t="s">
        <v>39</v>
      </c>
    </row>
    <row r="37" spans="1:15" s="14" customFormat="1" ht="16.5" customHeight="1">
      <c r="A37" s="36"/>
      <c r="B37" s="37" t="s">
        <v>25</v>
      </c>
      <c r="C37" s="38">
        <f>K37</f>
        <v>511</v>
      </c>
      <c r="D37" s="38">
        <f>L37</f>
        <v>356</v>
      </c>
      <c r="E37" s="38">
        <f>M37</f>
        <v>155</v>
      </c>
      <c r="F37" s="39" t="s">
        <v>39</v>
      </c>
      <c r="G37" s="41" t="s">
        <v>39</v>
      </c>
      <c r="H37" s="41" t="s">
        <v>39</v>
      </c>
      <c r="I37" s="41" t="s">
        <v>39</v>
      </c>
      <c r="J37" s="41" t="s">
        <v>39</v>
      </c>
      <c r="K37" s="39">
        <v>511</v>
      </c>
      <c r="L37" s="39">
        <v>356</v>
      </c>
      <c r="M37" s="39">
        <v>155</v>
      </c>
      <c r="N37" s="41" t="s">
        <v>39</v>
      </c>
      <c r="O37" s="8"/>
    </row>
    <row r="38" spans="1:15" s="14" customFormat="1" ht="16.5" customHeight="1">
      <c r="A38" s="36"/>
      <c r="B38" s="37" t="s">
        <v>8</v>
      </c>
      <c r="C38" s="38">
        <f>G38+K38</f>
        <v>2786</v>
      </c>
      <c r="D38" s="38">
        <f t="shared" si="1"/>
        <v>2227</v>
      </c>
      <c r="E38" s="38">
        <f t="shared" si="2"/>
        <v>559</v>
      </c>
      <c r="F38" s="39" t="s">
        <v>39</v>
      </c>
      <c r="G38" s="39">
        <v>724</v>
      </c>
      <c r="H38" s="41">
        <v>416</v>
      </c>
      <c r="I38" s="41">
        <v>308</v>
      </c>
      <c r="J38" s="41" t="s">
        <v>39</v>
      </c>
      <c r="K38" s="39">
        <v>2062</v>
      </c>
      <c r="L38" s="39">
        <v>1811</v>
      </c>
      <c r="M38" s="39">
        <v>251</v>
      </c>
      <c r="N38" s="41" t="s">
        <v>39</v>
      </c>
      <c r="O38" s="8"/>
    </row>
    <row r="39" spans="1:15" s="14" customFormat="1" ht="16.5" customHeight="1" thickBot="1">
      <c r="A39" s="42"/>
      <c r="B39" s="43" t="s">
        <v>9</v>
      </c>
      <c r="C39" s="32">
        <f>G39+K39</f>
        <v>97</v>
      </c>
      <c r="D39" s="32">
        <f t="shared" si="1"/>
        <v>59</v>
      </c>
      <c r="E39" s="32">
        <f t="shared" si="2"/>
        <v>38</v>
      </c>
      <c r="F39" s="45" t="s">
        <v>39</v>
      </c>
      <c r="G39" s="45">
        <v>13</v>
      </c>
      <c r="H39" s="47">
        <v>6</v>
      </c>
      <c r="I39" s="47">
        <v>7</v>
      </c>
      <c r="J39" s="47" t="s">
        <v>39</v>
      </c>
      <c r="K39" s="45">
        <v>84</v>
      </c>
      <c r="L39" s="45">
        <v>53</v>
      </c>
      <c r="M39" s="45">
        <v>31</v>
      </c>
      <c r="N39" s="29" t="s">
        <v>39</v>
      </c>
      <c r="O39" s="8"/>
    </row>
    <row r="40" spans="3:15" s="14" customFormat="1" ht="16.5" customHeight="1" thickTop="1">
      <c r="C40" s="78" t="s">
        <v>41</v>
      </c>
      <c r="D40" s="78"/>
      <c r="E40" s="78"/>
      <c r="F40" s="78"/>
      <c r="G40" s="22" t="s">
        <v>42</v>
      </c>
      <c r="H40" s="22"/>
      <c r="I40" s="22"/>
      <c r="J40" s="22"/>
      <c r="O40" s="8"/>
    </row>
    <row r="41" spans="3:10" ht="16.5" customHeight="1">
      <c r="C41" s="79"/>
      <c r="D41" s="79"/>
      <c r="E41" s="79"/>
      <c r="F41" s="79"/>
      <c r="G41" s="14"/>
      <c r="H41" s="14"/>
      <c r="I41" s="14"/>
      <c r="J41" s="14"/>
    </row>
  </sheetData>
  <sheetProtection/>
  <mergeCells count="10">
    <mergeCell ref="A9:B9"/>
    <mergeCell ref="C40:F41"/>
    <mergeCell ref="C3:F3"/>
    <mergeCell ref="G3:J3"/>
    <mergeCell ref="K3:N3"/>
    <mergeCell ref="A3:B4"/>
    <mergeCell ref="A5:B5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2021-12-10T02:13:22Z</cp:lastPrinted>
  <dcterms:created xsi:type="dcterms:W3CDTF">2008-02-05T01:53:13Z</dcterms:created>
  <dcterms:modified xsi:type="dcterms:W3CDTF">2021-12-10T02:13:26Z</dcterms:modified>
  <cp:category/>
  <cp:version/>
  <cp:contentType/>
  <cp:contentStatus/>
</cp:coreProperties>
</file>