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505" windowHeight="4320" activeTab="0"/>
  </bookViews>
  <sheets>
    <sheet name="第１、２表" sheetId="1" r:id="rId1"/>
    <sheet name="第３表" sheetId="2" r:id="rId2"/>
    <sheet name="第４表" sheetId="3" r:id="rId3"/>
    <sheet name="第５、６表" sheetId="4" r:id="rId4"/>
  </sheets>
  <definedNames>
    <definedName name="_xlnm.Print_Area" localSheetId="0">'第１、２表'!$A$1:$H$25</definedName>
    <definedName name="_xlnm.Print_Area" localSheetId="2">'第４表'!$A$1:$P$50</definedName>
    <definedName name="_xlnm.Print_Titles" localSheetId="2">'第４表'!$A:$A</definedName>
  </definedNames>
  <calcPr calcMode="manual" fullCalcOnLoad="1"/>
</workbook>
</file>

<file path=xl/comments1.xml><?xml version="1.0" encoding="utf-8"?>
<comments xmlns="http://schemas.openxmlformats.org/spreadsheetml/2006/main">
  <authors>
    <author>栃木県</author>
  </authors>
  <commentList>
    <comment ref="E10" authorId="0">
      <text>
        <r>
          <rPr>
            <b/>
            <sz val="9"/>
            <rFont val="ＭＳ Ｐゴシック"/>
            <family val="3"/>
          </rPr>
          <t>スギ　47.22ha
ﾋﾉｷ　24.25ha
カラマツ　1.98ha</t>
        </r>
      </text>
    </comment>
    <comment ref="G10" authorId="0">
      <text>
        <r>
          <rPr>
            <b/>
            <sz val="9"/>
            <rFont val="ＭＳ Ｐゴシック"/>
            <family val="3"/>
          </rPr>
          <t>広葉樹　182.03ha</t>
        </r>
      </text>
    </comment>
  </commentList>
</comments>
</file>

<file path=xl/comments3.xml><?xml version="1.0" encoding="utf-8"?>
<comments xmlns="http://schemas.openxmlformats.org/spreadsheetml/2006/main">
  <authors>
    <author>栃木県</author>
  </authors>
  <commentList>
    <comment ref="O10" authorId="0">
      <text>
        <r>
          <rPr>
            <b/>
            <sz val="9"/>
            <rFont val="ＭＳ Ｐゴシック"/>
            <family val="3"/>
          </rPr>
          <t>カラマツ含む</t>
        </r>
      </text>
    </comment>
  </commentList>
</comments>
</file>

<file path=xl/sharedStrings.xml><?xml version="1.0" encoding="utf-8"?>
<sst xmlns="http://schemas.openxmlformats.org/spreadsheetml/2006/main" count="702" uniqueCount="95">
  <si>
    <t>(単位：ｈａ）</t>
  </si>
  <si>
    <t>総数</t>
  </si>
  <si>
    <t>針葉・広葉樹別</t>
  </si>
  <si>
    <t>針葉樹</t>
  </si>
  <si>
    <t>広葉樹</t>
  </si>
  <si>
    <t>平成１８年度</t>
  </si>
  <si>
    <t>（単位：千本）</t>
  </si>
  <si>
    <t>計</t>
  </si>
  <si>
    <t>その他</t>
  </si>
  <si>
    <t>-</t>
  </si>
  <si>
    <t>矢板</t>
  </si>
  <si>
    <t>（単位：ａ）</t>
  </si>
  <si>
    <t>播種床</t>
  </si>
  <si>
    <t>２年生</t>
  </si>
  <si>
    <t>３年生</t>
  </si>
  <si>
    <t>再造</t>
  </si>
  <si>
    <t>拡大</t>
  </si>
  <si>
    <t>補助造林</t>
  </si>
  <si>
    <t>融資造林</t>
  </si>
  <si>
    <t>自力造林</t>
  </si>
  <si>
    <t>県総計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</si>
  <si>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</si>
  <si>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</si>
  <si>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</si>
  <si>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</si>
  <si>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</si>
  <si>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</si>
  <si>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スギ</t>
  </si>
  <si>
    <t>（単位：ha、千円）</t>
  </si>
  <si>
    <t>面積</t>
  </si>
  <si>
    <t>保険金</t>
  </si>
  <si>
    <t>保険料</t>
  </si>
  <si>
    <t>３　造　林</t>
  </si>
  <si>
    <t>前ページからの続き　（単位：ha）</t>
  </si>
  <si>
    <t>平成１９年度</t>
  </si>
  <si>
    <t>　　宇都宮市</t>
  </si>
  <si>
    <t>　　上三川町</t>
  </si>
  <si>
    <t>　　真岡市</t>
  </si>
  <si>
    <t>　　二宮町</t>
  </si>
  <si>
    <t>　　益子町</t>
  </si>
  <si>
    <t>　　茂木町</t>
  </si>
  <si>
    <t>　　市貝町</t>
  </si>
  <si>
    <t>　　芳賀町</t>
  </si>
  <si>
    <t>　　都賀町</t>
  </si>
  <si>
    <t>　　岩舟町</t>
  </si>
  <si>
    <t>　　藤岡町</t>
  </si>
  <si>
    <t>　　大平町</t>
  </si>
  <si>
    <t>　　野木町</t>
  </si>
  <si>
    <t>　　壬生町</t>
  </si>
  <si>
    <t>　　下野市</t>
  </si>
  <si>
    <t>　　小山市</t>
  </si>
  <si>
    <t>　　栃木市</t>
  </si>
  <si>
    <t>　　佐野市</t>
  </si>
  <si>
    <t>　　足利市</t>
  </si>
  <si>
    <t>　　鹿沼市</t>
  </si>
  <si>
    <t>　　西方町</t>
  </si>
  <si>
    <t>　　日光市</t>
  </si>
  <si>
    <t>　　矢板市</t>
  </si>
  <si>
    <t>　　さくら市</t>
  </si>
  <si>
    <t>　　塩谷町</t>
  </si>
  <si>
    <t>　　高根沢町</t>
  </si>
  <si>
    <t>　　大田原市</t>
  </si>
  <si>
    <t>　　那須塩原市</t>
  </si>
  <si>
    <t>　　那須町</t>
  </si>
  <si>
    <t>　　那須烏山市</t>
  </si>
  <si>
    <t>　　那珂川町</t>
  </si>
  <si>
    <t>平成２０年度</t>
  </si>
  <si>
    <t>県西</t>
  </si>
  <si>
    <t>県東</t>
  </si>
  <si>
    <t>県北</t>
  </si>
  <si>
    <t>県南</t>
  </si>
  <si>
    <t>県北</t>
  </si>
  <si>
    <t>森林整備農地センター造林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</si>
  <si>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</si>
  <si>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</si>
  <si>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</si>
  <si>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</si>
  <si>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</si>
  <si>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平成２１年度</t>
  </si>
  <si>
    <t>平成２２年度</t>
  </si>
  <si>
    <t>（注）市町村別面積については、補助造林の内訳である。</t>
  </si>
  <si>
    <t>-</t>
  </si>
  <si>
    <t>ヒノキ</t>
  </si>
  <si>
    <t>カラマツ</t>
  </si>
  <si>
    <t>スギ</t>
  </si>
  <si>
    <t>アカマツ</t>
  </si>
  <si>
    <t>市町村名</t>
  </si>
  <si>
    <t>事務所</t>
  </si>
  <si>
    <t>　　第６表　　森林国営保険契約状況</t>
  </si>
  <si>
    <t>　　第５表　母樹林指定面積</t>
  </si>
  <si>
    <t>　　第１表　民有林造林状況</t>
  </si>
  <si>
    <t>　　第２表　民有林山行苗生産量</t>
  </si>
  <si>
    <t>　　第３表　民有林樹種別苗畑面積</t>
  </si>
  <si>
    <t>年度</t>
  </si>
  <si>
    <t>第４表　民有林市町村別造林面積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</si>
</sst>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40" fontId="0" fillId="0" borderId="0" xfId="48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20" fillId="0" borderId="10" xfId="0" applyFont="1" applyBorder="1" applyAlignment="1">
      <alignment horizontal="distributed" vertical="center"/>
    </xf>
    <xf numFmtId="176" fontId="20" fillId="0" borderId="10" xfId="0" applyNumberFormat="1" applyFont="1" applyBorder="1" applyAlignment="1">
      <alignment horizontal="distributed" vertical="center"/>
    </xf>
    <xf numFmtId="38" fontId="20" fillId="0" borderId="10" xfId="48" applyFont="1" applyBorder="1" applyAlignment="1">
      <alignment vertical="center"/>
    </xf>
    <xf numFmtId="38" fontId="20" fillId="0" borderId="10" xfId="48" applyFont="1" applyBorder="1" applyAlignment="1">
      <alignment horizontal="right" vertical="center"/>
    </xf>
    <xf numFmtId="38" fontId="20" fillId="0" borderId="10" xfId="48" applyFont="1" applyFill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/>
    </xf>
    <xf numFmtId="38" fontId="20" fillId="0" borderId="11" xfId="48" applyFont="1" applyFill="1" applyBorder="1" applyAlignment="1">
      <alignment horizontal="right" vertical="center"/>
    </xf>
    <xf numFmtId="176" fontId="20" fillId="0" borderId="12" xfId="0" applyNumberFormat="1" applyFont="1" applyBorder="1" applyAlignment="1">
      <alignment horizontal="distributed" vertical="center"/>
    </xf>
    <xf numFmtId="38" fontId="20" fillId="0" borderId="12" xfId="48" applyFont="1" applyFill="1" applyBorder="1" applyAlignment="1">
      <alignment vertical="center"/>
    </xf>
    <xf numFmtId="38" fontId="20" fillId="0" borderId="12" xfId="48" applyFont="1" applyFill="1" applyBorder="1" applyAlignment="1">
      <alignment horizontal="right" vertical="center"/>
    </xf>
    <xf numFmtId="38" fontId="20" fillId="0" borderId="11" xfId="48" applyFont="1" applyFill="1" applyBorder="1" applyAlignment="1">
      <alignment vertical="center"/>
    </xf>
    <xf numFmtId="177" fontId="20" fillId="0" borderId="10" xfId="0" applyNumberFormat="1" applyFont="1" applyBorder="1" applyAlignment="1">
      <alignment horizontal="distributed" vertical="center"/>
    </xf>
    <xf numFmtId="178" fontId="20" fillId="0" borderId="10" xfId="0" applyNumberFormat="1" applyFont="1" applyBorder="1" applyAlignment="1">
      <alignment horizontal="right" vertical="center"/>
    </xf>
    <xf numFmtId="40" fontId="20" fillId="0" borderId="10" xfId="48" applyNumberFormat="1" applyFont="1" applyBorder="1" applyAlignment="1">
      <alignment vertical="center"/>
    </xf>
    <xf numFmtId="40" fontId="20" fillId="0" borderId="10" xfId="48" applyNumberFormat="1" applyFont="1" applyBorder="1" applyAlignment="1">
      <alignment horizontal="right" vertical="center"/>
    </xf>
    <xf numFmtId="178" fontId="20" fillId="0" borderId="10" xfId="0" applyNumberFormat="1" applyFont="1" applyFill="1" applyBorder="1" applyAlignment="1">
      <alignment horizontal="right" vertical="center"/>
    </xf>
    <xf numFmtId="40" fontId="20" fillId="0" borderId="10" xfId="48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right" vertical="center"/>
    </xf>
    <xf numFmtId="40" fontId="20" fillId="0" borderId="11" xfId="48" applyNumberFormat="1" applyFont="1" applyFill="1" applyBorder="1" applyAlignment="1">
      <alignment horizontal="right" vertical="center"/>
    </xf>
    <xf numFmtId="177" fontId="20" fillId="0" borderId="12" xfId="0" applyNumberFormat="1" applyFont="1" applyBorder="1" applyAlignment="1">
      <alignment horizontal="distributed" vertical="center"/>
    </xf>
    <xf numFmtId="178" fontId="20" fillId="0" borderId="12" xfId="0" applyNumberFormat="1" applyFont="1" applyFill="1" applyBorder="1" applyAlignment="1">
      <alignment horizontal="right" vertical="center"/>
    </xf>
    <xf numFmtId="40" fontId="20" fillId="0" borderId="12" xfId="48" applyNumberFormat="1" applyFont="1" applyFill="1" applyBorder="1" applyAlignment="1">
      <alignment vertical="center"/>
    </xf>
    <xf numFmtId="40" fontId="20" fillId="0" borderId="12" xfId="48" applyNumberFormat="1" applyFont="1" applyFill="1" applyBorder="1" applyAlignment="1">
      <alignment horizontal="right" vertical="center"/>
    </xf>
    <xf numFmtId="176" fontId="20" fillId="0" borderId="11" xfId="0" applyNumberFormat="1" applyFont="1" applyBorder="1" applyAlignment="1">
      <alignment horizontal="distributed" vertical="center"/>
    </xf>
    <xf numFmtId="38" fontId="20" fillId="0" borderId="11" xfId="48" applyFont="1" applyBorder="1" applyAlignment="1">
      <alignment vertical="center"/>
    </xf>
    <xf numFmtId="38" fontId="20" fillId="0" borderId="11" xfId="48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Fill="1" applyBorder="1" applyAlignment="1">
      <alignment vertical="center" shrinkToFit="1"/>
    </xf>
    <xf numFmtId="0" fontId="20" fillId="0" borderId="10" xfId="0" applyFont="1" applyBorder="1" applyAlignment="1">
      <alignment horizontal="left" vertical="center" indent="1" shrinkToFit="1"/>
    </xf>
    <xf numFmtId="0" fontId="20" fillId="0" borderId="13" xfId="0" applyFont="1" applyBorder="1" applyAlignment="1">
      <alignment horizontal="left" vertical="center" indent="1" shrinkToFit="1"/>
    </xf>
    <xf numFmtId="0" fontId="20" fillId="0" borderId="12" xfId="0" applyFont="1" applyBorder="1" applyAlignment="1">
      <alignment horizontal="left" vertical="center" indent="1" shrinkToFit="1"/>
    </xf>
    <xf numFmtId="177" fontId="20" fillId="0" borderId="11" xfId="0" applyNumberFormat="1" applyFont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right" vertical="center"/>
    </xf>
    <xf numFmtId="40" fontId="20" fillId="0" borderId="11" xfId="48" applyNumberFormat="1" applyFont="1" applyBorder="1" applyAlignment="1">
      <alignment vertical="center"/>
    </xf>
    <xf numFmtId="40" fontId="20" fillId="0" borderId="11" xfId="48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distributed" textRotation="255"/>
    </xf>
    <xf numFmtId="0" fontId="20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58" fontId="20" fillId="0" borderId="10" xfId="0" applyNumberFormat="1" applyFont="1" applyBorder="1" applyAlignment="1">
      <alignment horizontal="left" vertical="center" shrinkToFit="1"/>
    </xf>
    <xf numFmtId="58" fontId="20" fillId="0" borderId="15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0" fillId="0" borderId="18" xfId="0" applyFont="1" applyBorder="1" applyAlignment="1">
      <alignment horizontal="center" vertical="center"/>
    </xf>
    <xf numFmtId="58" fontId="20" fillId="0" borderId="19" xfId="0" applyNumberFormat="1" applyFont="1" applyBorder="1" applyAlignment="1">
      <alignment horizontal="center" vertical="center"/>
    </xf>
    <xf numFmtId="58" fontId="20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0" fontId="20" fillId="0" borderId="19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0" fillId="0" borderId="1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6" xfId="0" applyFont="1" applyBorder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distributed" vertical="center" textRotation="255"/>
    </xf>
    <xf numFmtId="0" fontId="20" fillId="0" borderId="12" xfId="0" applyFont="1" applyBorder="1" applyAlignment="1">
      <alignment horizontal="distributed" vertical="center" textRotation="255"/>
    </xf>
    <xf numFmtId="190" fontId="20" fillId="0" borderId="11" xfId="0" applyNumberFormat="1" applyFont="1" applyBorder="1" applyAlignment="1">
      <alignment vertical="center"/>
    </xf>
    <xf numFmtId="190" fontId="20" fillId="0" borderId="11" xfId="48" applyNumberFormat="1" applyFont="1" applyBorder="1" applyAlignment="1">
      <alignment vertical="center"/>
    </xf>
    <xf numFmtId="190" fontId="20" fillId="0" borderId="10" xfId="0" applyNumberFormat="1" applyFont="1" applyBorder="1" applyAlignment="1">
      <alignment vertical="center"/>
    </xf>
    <xf numFmtId="190" fontId="20" fillId="0" borderId="10" xfId="48" applyNumberFormat="1" applyFont="1" applyBorder="1" applyAlignment="1">
      <alignment vertical="center"/>
    </xf>
    <xf numFmtId="190" fontId="20" fillId="0" borderId="10" xfId="0" applyNumberFormat="1" applyFont="1" applyFill="1" applyBorder="1" applyAlignment="1">
      <alignment vertical="center"/>
    </xf>
    <xf numFmtId="190" fontId="20" fillId="0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8" width="9.875" style="0" customWidth="1"/>
    <col min="9" max="9" width="9.25390625" style="0" customWidth="1"/>
  </cols>
  <sheetData>
    <row r="1" ht="19.5" customHeight="1">
      <c r="A1" s="73" t="s">
        <v>32</v>
      </c>
    </row>
    <row r="2" ht="19.5" customHeight="1"/>
    <row r="3" spans="1:9" ht="19.5" customHeight="1">
      <c r="A3" s="84" t="s">
        <v>90</v>
      </c>
      <c r="B3" s="84"/>
      <c r="C3" s="84"/>
      <c r="D3" s="84"/>
      <c r="H3" s="63" t="s">
        <v>0</v>
      </c>
      <c r="I3" s="62"/>
    </row>
    <row r="4" spans="1:9" ht="19.5" customHeight="1">
      <c r="A4" s="80" t="s">
        <v>93</v>
      </c>
      <c r="B4" s="80"/>
      <c r="C4" s="86" t="s">
        <v>1</v>
      </c>
      <c r="D4" s="87"/>
      <c r="E4" s="80" t="s">
        <v>2</v>
      </c>
      <c r="F4" s="80"/>
      <c r="G4" s="80"/>
      <c r="H4" s="80"/>
      <c r="I4" s="61"/>
    </row>
    <row r="5" spans="1:8" ht="19.5" customHeight="1" thickBot="1">
      <c r="A5" s="85"/>
      <c r="B5" s="85"/>
      <c r="C5" s="88"/>
      <c r="D5" s="89"/>
      <c r="E5" s="85" t="s">
        <v>3</v>
      </c>
      <c r="F5" s="85"/>
      <c r="G5" s="85" t="s">
        <v>4</v>
      </c>
      <c r="H5" s="85"/>
    </row>
    <row r="6" spans="1:8" ht="19.5" customHeight="1" thickTop="1">
      <c r="A6" s="83" t="s">
        <v>5</v>
      </c>
      <c r="B6" s="83"/>
      <c r="C6" s="74">
        <v>344</v>
      </c>
      <c r="D6" s="75"/>
      <c r="E6" s="81">
        <v>205</v>
      </c>
      <c r="F6" s="81"/>
      <c r="G6" s="81">
        <v>139</v>
      </c>
      <c r="H6" s="81"/>
    </row>
    <row r="7" spans="1:8" ht="19.5" customHeight="1">
      <c r="A7" s="80" t="s">
        <v>34</v>
      </c>
      <c r="B7" s="80"/>
      <c r="C7" s="76">
        <v>308</v>
      </c>
      <c r="D7" s="77"/>
      <c r="E7" s="82">
        <v>154</v>
      </c>
      <c r="F7" s="82"/>
      <c r="G7" s="82">
        <v>154</v>
      </c>
      <c r="H7" s="82"/>
    </row>
    <row r="8" spans="1:8" ht="19.5" customHeight="1">
      <c r="A8" s="80" t="s">
        <v>66</v>
      </c>
      <c r="B8" s="80"/>
      <c r="C8" s="76">
        <v>299</v>
      </c>
      <c r="D8" s="77"/>
      <c r="E8" s="82">
        <v>151</v>
      </c>
      <c r="F8" s="82"/>
      <c r="G8" s="82">
        <v>148</v>
      </c>
      <c r="H8" s="82"/>
    </row>
    <row r="9" spans="1:8" ht="19.5" customHeight="1">
      <c r="A9" s="80" t="s">
        <v>78</v>
      </c>
      <c r="B9" s="80"/>
      <c r="C9" s="76">
        <v>231</v>
      </c>
      <c r="D9" s="77"/>
      <c r="E9" s="82">
        <v>137</v>
      </c>
      <c r="F9" s="82"/>
      <c r="G9" s="82">
        <v>94</v>
      </c>
      <c r="H9" s="82"/>
    </row>
    <row r="10" spans="1:8" ht="19.5" customHeight="1">
      <c r="A10" s="80" t="s">
        <v>79</v>
      </c>
      <c r="B10" s="80"/>
      <c r="C10" s="76">
        <v>255</v>
      </c>
      <c r="D10" s="77"/>
      <c r="E10" s="82">
        <v>73</v>
      </c>
      <c r="F10" s="82"/>
      <c r="G10" s="82">
        <v>182</v>
      </c>
      <c r="H10" s="82"/>
    </row>
    <row r="11" ht="19.5" customHeight="1"/>
    <row r="12" ht="19.5" customHeight="1"/>
    <row r="13" spans="1:7" ht="19.5" customHeight="1">
      <c r="A13" s="59" t="s">
        <v>91</v>
      </c>
      <c r="B13" s="60"/>
      <c r="C13" s="60"/>
      <c r="D13" s="60"/>
      <c r="G13" s="65" t="s">
        <v>6</v>
      </c>
    </row>
    <row r="14" spans="1:7" ht="19.5" customHeight="1">
      <c r="A14" s="78" t="s">
        <v>87</v>
      </c>
      <c r="B14" s="78" t="s">
        <v>1</v>
      </c>
      <c r="C14" s="80" t="s">
        <v>3</v>
      </c>
      <c r="D14" s="80"/>
      <c r="E14" s="80"/>
      <c r="F14" s="80"/>
      <c r="G14" s="78" t="s">
        <v>4</v>
      </c>
    </row>
    <row r="15" spans="1:7" ht="19.5" customHeight="1" thickBot="1">
      <c r="A15" s="79"/>
      <c r="B15" s="79"/>
      <c r="C15" s="36" t="s">
        <v>7</v>
      </c>
      <c r="D15" s="36" t="s">
        <v>27</v>
      </c>
      <c r="E15" s="36" t="s">
        <v>26</v>
      </c>
      <c r="F15" s="36" t="s">
        <v>8</v>
      </c>
      <c r="G15" s="79"/>
    </row>
    <row r="16" spans="1:7" ht="19.5" customHeight="1" thickTop="1">
      <c r="A16" s="33">
        <v>18</v>
      </c>
      <c r="B16" s="34">
        <f>C16</f>
        <v>1049</v>
      </c>
      <c r="C16" s="34">
        <f>D16+E16</f>
        <v>1049</v>
      </c>
      <c r="D16" s="34">
        <v>494</v>
      </c>
      <c r="E16" s="34">
        <v>555</v>
      </c>
      <c r="F16" s="35" t="s">
        <v>9</v>
      </c>
      <c r="G16" s="35" t="s">
        <v>9</v>
      </c>
    </row>
    <row r="17" spans="1:7" ht="19.5" customHeight="1">
      <c r="A17" s="11">
        <v>19</v>
      </c>
      <c r="B17" s="12">
        <f>C17</f>
        <v>1120</v>
      </c>
      <c r="C17" s="12">
        <f>D17+E17</f>
        <v>1120</v>
      </c>
      <c r="D17" s="12">
        <v>510</v>
      </c>
      <c r="E17" s="12">
        <v>610</v>
      </c>
      <c r="F17" s="13" t="s">
        <v>9</v>
      </c>
      <c r="G17" s="13" t="s">
        <v>9</v>
      </c>
    </row>
    <row r="18" spans="1:7" ht="19.5" customHeight="1">
      <c r="A18" s="11">
        <v>20</v>
      </c>
      <c r="B18" s="12">
        <f>C18</f>
        <v>1012</v>
      </c>
      <c r="C18" s="12">
        <f>D18+E18</f>
        <v>1012</v>
      </c>
      <c r="D18" s="12">
        <v>576</v>
      </c>
      <c r="E18" s="12">
        <v>436</v>
      </c>
      <c r="F18" s="13" t="s">
        <v>9</v>
      </c>
      <c r="G18" s="13" t="s">
        <v>9</v>
      </c>
    </row>
    <row r="19" spans="1:7" ht="19.5" customHeight="1">
      <c r="A19" s="11">
        <v>21</v>
      </c>
      <c r="B19" s="12">
        <f>C19</f>
        <v>908</v>
      </c>
      <c r="C19" s="12">
        <f>D19+E19</f>
        <v>908</v>
      </c>
      <c r="D19" s="12">
        <v>484</v>
      </c>
      <c r="E19" s="12">
        <v>424</v>
      </c>
      <c r="F19" s="13" t="s">
        <v>9</v>
      </c>
      <c r="G19" s="13" t="s">
        <v>9</v>
      </c>
    </row>
    <row r="20" spans="1:7" ht="19.5" customHeight="1" thickBot="1">
      <c r="A20" s="17">
        <v>22</v>
      </c>
      <c r="B20" s="18">
        <f>SUM(B21:B25)</f>
        <v>915</v>
      </c>
      <c r="C20" s="18">
        <f>SUM(C21:C25)</f>
        <v>915</v>
      </c>
      <c r="D20" s="18">
        <f>SUM(D21:D25)</f>
        <v>490</v>
      </c>
      <c r="E20" s="18">
        <f>SUM(E21:E25)</f>
        <v>425</v>
      </c>
      <c r="F20" s="19" t="s">
        <v>9</v>
      </c>
      <c r="G20" s="19" t="s">
        <v>9</v>
      </c>
    </row>
    <row r="21" spans="1:7" ht="19.5" customHeight="1" thickTop="1">
      <c r="A21" s="15" t="s">
        <v>67</v>
      </c>
      <c r="B21" s="20">
        <f>SUM(C21,G21)</f>
        <v>279</v>
      </c>
      <c r="C21" s="20">
        <f>SUM(D21:F21)</f>
        <v>279</v>
      </c>
      <c r="D21" s="16">
        <v>103</v>
      </c>
      <c r="E21" s="16">
        <v>176</v>
      </c>
      <c r="F21" s="16" t="s">
        <v>9</v>
      </c>
      <c r="G21" s="16" t="s">
        <v>9</v>
      </c>
    </row>
    <row r="22" spans="1:7" ht="19.5" customHeight="1">
      <c r="A22" s="10" t="s">
        <v>68</v>
      </c>
      <c r="B22" s="14" t="s">
        <v>9</v>
      </c>
      <c r="C22" s="14" t="s">
        <v>9</v>
      </c>
      <c r="D22" s="14" t="s">
        <v>9</v>
      </c>
      <c r="E22" s="14" t="s">
        <v>9</v>
      </c>
      <c r="F22" s="14" t="s">
        <v>9</v>
      </c>
      <c r="G22" s="14" t="s">
        <v>9</v>
      </c>
    </row>
    <row r="23" spans="1:7" ht="19.5" customHeight="1">
      <c r="A23" s="10" t="s">
        <v>69</v>
      </c>
      <c r="B23" s="14">
        <f>SUM(C23,G23)</f>
        <v>6</v>
      </c>
      <c r="C23" s="14">
        <f>SUM(D23:F23)</f>
        <v>6</v>
      </c>
      <c r="D23" s="14" t="s">
        <v>9</v>
      </c>
      <c r="E23" s="14">
        <v>6</v>
      </c>
      <c r="F23" s="14" t="s">
        <v>9</v>
      </c>
      <c r="G23" s="14" t="s">
        <v>9</v>
      </c>
    </row>
    <row r="24" spans="1:7" ht="19.5" customHeight="1">
      <c r="A24" s="10" t="s">
        <v>70</v>
      </c>
      <c r="B24" s="14">
        <f>SUM(C24,G24)</f>
        <v>630</v>
      </c>
      <c r="C24" s="14">
        <f>SUM(D24:F24)</f>
        <v>630</v>
      </c>
      <c r="D24" s="14">
        <v>387</v>
      </c>
      <c r="E24" s="14">
        <v>243</v>
      </c>
      <c r="F24" s="14" t="s">
        <v>9</v>
      </c>
      <c r="G24" s="14" t="s">
        <v>9</v>
      </c>
    </row>
    <row r="25" spans="1:7" ht="19.5" customHeight="1">
      <c r="A25" s="10" t="s">
        <v>10</v>
      </c>
      <c r="B25" s="14" t="s">
        <v>9</v>
      </c>
      <c r="C25" s="14" t="s">
        <v>9</v>
      </c>
      <c r="D25" s="14" t="s">
        <v>9</v>
      </c>
      <c r="E25" s="14" t="s">
        <v>9</v>
      </c>
      <c r="F25" s="14" t="s">
        <v>9</v>
      </c>
      <c r="G25" s="14" t="s">
        <v>9</v>
      </c>
    </row>
  </sheetData>
  <sheetProtection/>
  <mergeCells count="30">
    <mergeCell ref="A3:D3"/>
    <mergeCell ref="E5:F5"/>
    <mergeCell ref="E4:H4"/>
    <mergeCell ref="C4:D5"/>
    <mergeCell ref="E7:F7"/>
    <mergeCell ref="E9:F9"/>
    <mergeCell ref="G6:H6"/>
    <mergeCell ref="G7:H7"/>
    <mergeCell ref="G5:H5"/>
    <mergeCell ref="A4:B5"/>
    <mergeCell ref="G14:G15"/>
    <mergeCell ref="G9:H9"/>
    <mergeCell ref="G8:H8"/>
    <mergeCell ref="A6:B6"/>
    <mergeCell ref="A7:B7"/>
    <mergeCell ref="A8:B8"/>
    <mergeCell ref="E8:F8"/>
    <mergeCell ref="A10:B10"/>
    <mergeCell ref="E10:F10"/>
    <mergeCell ref="G10:H10"/>
    <mergeCell ref="C6:D6"/>
    <mergeCell ref="C7:D7"/>
    <mergeCell ref="C8:D8"/>
    <mergeCell ref="C9:D9"/>
    <mergeCell ref="C10:D10"/>
    <mergeCell ref="A14:A15"/>
    <mergeCell ref="B14:B15"/>
    <mergeCell ref="C14:F14"/>
    <mergeCell ref="A9:B9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17" width="4.625" style="0" customWidth="1"/>
  </cols>
  <sheetData>
    <row r="1" spans="1:17" ht="19.5" customHeight="1">
      <c r="A1" s="60" t="s">
        <v>92</v>
      </c>
      <c r="B1" s="60"/>
      <c r="C1" s="60"/>
      <c r="D1" s="60"/>
      <c r="E1" s="60"/>
      <c r="F1" s="60"/>
      <c r="G1" s="60"/>
      <c r="H1" s="60"/>
      <c r="I1" s="60"/>
      <c r="P1" s="90" t="s">
        <v>11</v>
      </c>
      <c r="Q1" s="90"/>
    </row>
    <row r="2" spans="1:17" ht="19.5" customHeight="1">
      <c r="A2" s="91" t="s">
        <v>87</v>
      </c>
      <c r="B2" s="80" t="s">
        <v>1</v>
      </c>
      <c r="C2" s="80"/>
      <c r="D2" s="80"/>
      <c r="E2" s="80"/>
      <c r="F2" s="80" t="s">
        <v>27</v>
      </c>
      <c r="G2" s="80"/>
      <c r="H2" s="80"/>
      <c r="I2" s="80"/>
      <c r="J2" s="80" t="s">
        <v>26</v>
      </c>
      <c r="K2" s="80"/>
      <c r="L2" s="80"/>
      <c r="M2" s="80"/>
      <c r="N2" s="80" t="s">
        <v>8</v>
      </c>
      <c r="O2" s="80"/>
      <c r="P2" s="80"/>
      <c r="Q2" s="80"/>
    </row>
    <row r="3" spans="1:17" ht="38.25" thickBot="1">
      <c r="A3" s="92"/>
      <c r="B3" s="37" t="s">
        <v>1</v>
      </c>
      <c r="C3" s="37" t="s">
        <v>12</v>
      </c>
      <c r="D3" s="37" t="s">
        <v>13</v>
      </c>
      <c r="E3" s="37" t="s">
        <v>14</v>
      </c>
      <c r="F3" s="37" t="s">
        <v>7</v>
      </c>
      <c r="G3" s="37" t="s">
        <v>12</v>
      </c>
      <c r="H3" s="37" t="s">
        <v>13</v>
      </c>
      <c r="I3" s="37" t="s">
        <v>14</v>
      </c>
      <c r="J3" s="37" t="s">
        <v>7</v>
      </c>
      <c r="K3" s="37" t="s">
        <v>12</v>
      </c>
      <c r="L3" s="37" t="s">
        <v>13</v>
      </c>
      <c r="M3" s="37" t="s">
        <v>14</v>
      </c>
      <c r="N3" s="37" t="s">
        <v>7</v>
      </c>
      <c r="O3" s="37" t="s">
        <v>12</v>
      </c>
      <c r="P3" s="37" t="s">
        <v>13</v>
      </c>
      <c r="Q3" s="37" t="s">
        <v>14</v>
      </c>
    </row>
    <row r="4" spans="1:17" ht="19.5" customHeight="1" thickTop="1">
      <c r="A4" s="33">
        <v>18</v>
      </c>
      <c r="B4" s="35">
        <f>SUM(C4:E4)</f>
        <v>1251</v>
      </c>
      <c r="C4" s="35">
        <f aca="true" t="shared" si="0" ref="C4:E6">SUM(G4,K4,O4)</f>
        <v>29</v>
      </c>
      <c r="D4" s="35">
        <f t="shared" si="0"/>
        <v>321</v>
      </c>
      <c r="E4" s="35">
        <f t="shared" si="0"/>
        <v>901</v>
      </c>
      <c r="F4" s="35">
        <f aca="true" t="shared" si="1" ref="F4:F10">SUM(G4:I4)</f>
        <v>554</v>
      </c>
      <c r="G4" s="35">
        <v>13</v>
      </c>
      <c r="H4" s="35">
        <v>141</v>
      </c>
      <c r="I4" s="35">
        <v>400</v>
      </c>
      <c r="J4" s="35">
        <f aca="true" t="shared" si="2" ref="J4:J12">SUM(K4:M4)</f>
        <v>697</v>
      </c>
      <c r="K4" s="35">
        <v>16</v>
      </c>
      <c r="L4" s="35">
        <v>180</v>
      </c>
      <c r="M4" s="35">
        <v>501</v>
      </c>
      <c r="N4" s="35" t="s">
        <v>9</v>
      </c>
      <c r="O4" s="35" t="s">
        <v>9</v>
      </c>
      <c r="P4" s="35" t="s">
        <v>9</v>
      </c>
      <c r="Q4" s="35" t="s">
        <v>9</v>
      </c>
    </row>
    <row r="5" spans="1:17" ht="19.5" customHeight="1">
      <c r="A5" s="11">
        <v>19</v>
      </c>
      <c r="B5" s="13">
        <f>SUM(C5:E5)</f>
        <v>1213</v>
      </c>
      <c r="C5" s="13">
        <f t="shared" si="0"/>
        <v>10</v>
      </c>
      <c r="D5" s="13">
        <f t="shared" si="0"/>
        <v>297</v>
      </c>
      <c r="E5" s="13">
        <f t="shared" si="0"/>
        <v>906</v>
      </c>
      <c r="F5" s="13">
        <f t="shared" si="1"/>
        <v>604</v>
      </c>
      <c r="G5" s="13">
        <v>2</v>
      </c>
      <c r="H5" s="13">
        <v>150</v>
      </c>
      <c r="I5" s="13">
        <v>452</v>
      </c>
      <c r="J5" s="13">
        <f t="shared" si="2"/>
        <v>609</v>
      </c>
      <c r="K5" s="13">
        <v>8</v>
      </c>
      <c r="L5" s="13">
        <v>147</v>
      </c>
      <c r="M5" s="13">
        <v>454</v>
      </c>
      <c r="N5" s="13" t="s">
        <v>9</v>
      </c>
      <c r="O5" s="13" t="s">
        <v>9</v>
      </c>
      <c r="P5" s="13" t="s">
        <v>9</v>
      </c>
      <c r="Q5" s="13" t="s">
        <v>9</v>
      </c>
    </row>
    <row r="6" spans="1:17" ht="19.5" customHeight="1">
      <c r="A6" s="11">
        <v>20</v>
      </c>
      <c r="B6" s="13">
        <f>SUM(C6:E6)</f>
        <v>1066</v>
      </c>
      <c r="C6" s="13">
        <f t="shared" si="0"/>
        <v>2</v>
      </c>
      <c r="D6" s="13">
        <f t="shared" si="0"/>
        <v>197</v>
      </c>
      <c r="E6" s="13">
        <f t="shared" si="0"/>
        <v>867</v>
      </c>
      <c r="F6" s="13">
        <f t="shared" si="1"/>
        <v>538</v>
      </c>
      <c r="G6" s="13">
        <v>2</v>
      </c>
      <c r="H6" s="13">
        <v>105</v>
      </c>
      <c r="I6" s="13">
        <v>431</v>
      </c>
      <c r="J6" s="13">
        <f t="shared" si="2"/>
        <v>528</v>
      </c>
      <c r="K6" s="13" t="s">
        <v>9</v>
      </c>
      <c r="L6" s="13">
        <v>92</v>
      </c>
      <c r="M6" s="13">
        <v>436</v>
      </c>
      <c r="N6" s="13" t="s">
        <v>9</v>
      </c>
      <c r="O6" s="13" t="s">
        <v>9</v>
      </c>
      <c r="P6" s="13" t="s">
        <v>9</v>
      </c>
      <c r="Q6" s="13" t="s">
        <v>9</v>
      </c>
    </row>
    <row r="7" spans="1:17" ht="19.5" customHeight="1">
      <c r="A7" s="11">
        <v>21</v>
      </c>
      <c r="B7" s="13">
        <f aca="true" t="shared" si="3" ref="B7:B12">SUM(C7:E7)</f>
        <v>986</v>
      </c>
      <c r="C7" s="13" t="s">
        <v>9</v>
      </c>
      <c r="D7" s="13">
        <f aca="true" t="shared" si="4" ref="C7:E8">SUM(H7,L7,P7)</f>
        <v>238</v>
      </c>
      <c r="E7" s="13">
        <f t="shared" si="4"/>
        <v>748</v>
      </c>
      <c r="F7" s="13">
        <f t="shared" si="1"/>
        <v>527</v>
      </c>
      <c r="G7" s="13" t="s">
        <v>9</v>
      </c>
      <c r="H7" s="13">
        <v>128</v>
      </c>
      <c r="I7" s="13">
        <v>399</v>
      </c>
      <c r="J7" s="13">
        <f t="shared" si="2"/>
        <v>459</v>
      </c>
      <c r="K7" s="13" t="s">
        <v>9</v>
      </c>
      <c r="L7" s="13">
        <v>110</v>
      </c>
      <c r="M7" s="13">
        <v>349</v>
      </c>
      <c r="N7" s="13" t="s">
        <v>9</v>
      </c>
      <c r="O7" s="13" t="s">
        <v>9</v>
      </c>
      <c r="P7" s="13" t="s">
        <v>9</v>
      </c>
      <c r="Q7" s="13" t="s">
        <v>9</v>
      </c>
    </row>
    <row r="8" spans="1:17" ht="19.5" customHeight="1" thickBot="1">
      <c r="A8" s="17">
        <v>22</v>
      </c>
      <c r="B8" s="19">
        <f t="shared" si="3"/>
        <v>973</v>
      </c>
      <c r="C8" s="19">
        <f t="shared" si="4"/>
        <v>12</v>
      </c>
      <c r="D8" s="19">
        <f t="shared" si="4"/>
        <v>218</v>
      </c>
      <c r="E8" s="19">
        <f t="shared" si="4"/>
        <v>743</v>
      </c>
      <c r="F8" s="19">
        <f t="shared" si="1"/>
        <v>524</v>
      </c>
      <c r="G8" s="19">
        <f>SUM(G9:G15)</f>
        <v>8</v>
      </c>
      <c r="H8" s="19">
        <f>SUM(H9:H15)</f>
        <v>130</v>
      </c>
      <c r="I8" s="19">
        <f>SUM(I9:I15)</f>
        <v>386</v>
      </c>
      <c r="J8" s="19">
        <f t="shared" si="2"/>
        <v>449</v>
      </c>
      <c r="K8" s="19">
        <f>SUM(K9:K15)</f>
        <v>4</v>
      </c>
      <c r="L8" s="19">
        <f>SUM(L9:L15)</f>
        <v>88</v>
      </c>
      <c r="M8" s="19">
        <f>SUM(M9:M15)</f>
        <v>357</v>
      </c>
      <c r="N8" s="19" t="s">
        <v>9</v>
      </c>
      <c r="O8" s="19" t="s">
        <v>9</v>
      </c>
      <c r="P8" s="19" t="s">
        <v>9</v>
      </c>
      <c r="Q8" s="19" t="s">
        <v>9</v>
      </c>
    </row>
    <row r="9" spans="1:17" ht="19.5" customHeight="1" thickTop="1">
      <c r="A9" s="15" t="s">
        <v>67</v>
      </c>
      <c r="B9" s="16">
        <f t="shared" si="3"/>
        <v>331</v>
      </c>
      <c r="C9" s="16" t="s">
        <v>9</v>
      </c>
      <c r="D9" s="16">
        <f>SUM(H9,L9,P9)</f>
        <v>84</v>
      </c>
      <c r="E9" s="16">
        <f>SUM(I9,M9,Q9)</f>
        <v>247</v>
      </c>
      <c r="F9" s="16">
        <f t="shared" si="1"/>
        <v>155</v>
      </c>
      <c r="G9" s="16" t="s">
        <v>9</v>
      </c>
      <c r="H9" s="16">
        <v>42</v>
      </c>
      <c r="I9" s="16">
        <v>113</v>
      </c>
      <c r="J9" s="16">
        <f t="shared" si="2"/>
        <v>176</v>
      </c>
      <c r="K9" s="16" t="s">
        <v>9</v>
      </c>
      <c r="L9" s="16">
        <v>42</v>
      </c>
      <c r="M9" s="16">
        <v>134</v>
      </c>
      <c r="N9" s="16" t="s">
        <v>9</v>
      </c>
      <c r="O9" s="16" t="s">
        <v>9</v>
      </c>
      <c r="P9" s="16" t="s">
        <v>9</v>
      </c>
      <c r="Q9" s="16" t="s">
        <v>9</v>
      </c>
    </row>
    <row r="10" spans="1:17" ht="19.5" customHeight="1">
      <c r="A10" s="10" t="s">
        <v>68</v>
      </c>
      <c r="B10" s="14">
        <f t="shared" si="3"/>
        <v>4</v>
      </c>
      <c r="C10" s="14" t="s">
        <v>9</v>
      </c>
      <c r="D10" s="14">
        <f>SUM(H10,L10,P10)</f>
        <v>4</v>
      </c>
      <c r="E10" s="14" t="s">
        <v>9</v>
      </c>
      <c r="F10" s="14">
        <f t="shared" si="1"/>
        <v>2</v>
      </c>
      <c r="G10" s="14" t="s">
        <v>9</v>
      </c>
      <c r="H10" s="14">
        <v>2</v>
      </c>
      <c r="I10" s="14" t="s">
        <v>9</v>
      </c>
      <c r="J10" s="14">
        <f t="shared" si="2"/>
        <v>2</v>
      </c>
      <c r="K10" s="14" t="s">
        <v>9</v>
      </c>
      <c r="L10" s="14">
        <v>2</v>
      </c>
      <c r="M10" s="14" t="s">
        <v>9</v>
      </c>
      <c r="N10" s="14" t="s">
        <v>9</v>
      </c>
      <c r="O10" s="14" t="s">
        <v>9</v>
      </c>
      <c r="P10" s="14" t="s">
        <v>9</v>
      </c>
      <c r="Q10" s="14" t="s">
        <v>9</v>
      </c>
    </row>
    <row r="11" spans="1:17" ht="19.5" customHeight="1">
      <c r="A11" s="10" t="s">
        <v>69</v>
      </c>
      <c r="B11" s="14">
        <f t="shared" si="3"/>
        <v>7</v>
      </c>
      <c r="C11" s="14">
        <f>SUM(G11,K11,O11)</f>
        <v>1</v>
      </c>
      <c r="D11" s="14">
        <f>SUM(H11,L11,P11)</f>
        <v>0</v>
      </c>
      <c r="E11" s="14">
        <f aca="true" t="shared" si="5" ref="C11:E12">SUM(I11,M11,Q11)</f>
        <v>6</v>
      </c>
      <c r="F11" s="14" t="s">
        <v>9</v>
      </c>
      <c r="G11" s="14" t="s">
        <v>9</v>
      </c>
      <c r="H11" s="14" t="s">
        <v>9</v>
      </c>
      <c r="I11" s="14" t="s">
        <v>9</v>
      </c>
      <c r="J11" s="14">
        <f t="shared" si="2"/>
        <v>7</v>
      </c>
      <c r="K11" s="14">
        <v>1</v>
      </c>
      <c r="L11" s="14">
        <v>0</v>
      </c>
      <c r="M11" s="14">
        <v>6</v>
      </c>
      <c r="N11" s="14" t="s">
        <v>9</v>
      </c>
      <c r="O11" s="14" t="s">
        <v>9</v>
      </c>
      <c r="P11" s="14" t="s">
        <v>9</v>
      </c>
      <c r="Q11" s="14" t="s">
        <v>9</v>
      </c>
    </row>
    <row r="12" spans="1:17" ht="19.5" customHeight="1">
      <c r="A12" s="10" t="s">
        <v>70</v>
      </c>
      <c r="B12" s="14">
        <f t="shared" si="3"/>
        <v>631</v>
      </c>
      <c r="C12" s="14">
        <f t="shared" si="5"/>
        <v>11</v>
      </c>
      <c r="D12" s="14">
        <f t="shared" si="5"/>
        <v>130</v>
      </c>
      <c r="E12" s="14">
        <f t="shared" si="5"/>
        <v>490</v>
      </c>
      <c r="F12" s="14">
        <f>SUM(G12:I12)</f>
        <v>367</v>
      </c>
      <c r="G12" s="14">
        <v>8</v>
      </c>
      <c r="H12" s="14">
        <v>86</v>
      </c>
      <c r="I12" s="14">
        <v>273</v>
      </c>
      <c r="J12" s="14">
        <f t="shared" si="2"/>
        <v>264</v>
      </c>
      <c r="K12" s="14">
        <v>3</v>
      </c>
      <c r="L12" s="14">
        <v>44</v>
      </c>
      <c r="M12" s="14">
        <v>217</v>
      </c>
      <c r="N12" s="14" t="s">
        <v>9</v>
      </c>
      <c r="O12" s="14" t="s">
        <v>9</v>
      </c>
      <c r="P12" s="14" t="s">
        <v>9</v>
      </c>
      <c r="Q12" s="14" t="s">
        <v>9</v>
      </c>
    </row>
    <row r="13" spans="1:17" ht="19.5" customHeight="1">
      <c r="A13" s="10" t="s">
        <v>10</v>
      </c>
      <c r="B13" s="14" t="s">
        <v>9</v>
      </c>
      <c r="C13" s="14" t="s">
        <v>9</v>
      </c>
      <c r="D13" s="14" t="s">
        <v>9</v>
      </c>
      <c r="E13" s="14" t="s">
        <v>9</v>
      </c>
      <c r="F13" s="14" t="s">
        <v>9</v>
      </c>
      <c r="G13" s="14" t="s">
        <v>9</v>
      </c>
      <c r="H13" s="14" t="s">
        <v>9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4" t="s">
        <v>9</v>
      </c>
      <c r="O13" s="14" t="s">
        <v>9</v>
      </c>
      <c r="P13" s="14" t="s">
        <v>9</v>
      </c>
      <c r="Q13" s="14" t="s">
        <v>9</v>
      </c>
    </row>
    <row r="14" spans="1:18" ht="24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/>
    </row>
    <row r="15" spans="1:19" ht="24.7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  <c r="S15" s="3"/>
    </row>
    <row r="16" spans="1:18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6">
    <mergeCell ref="N2:Q2"/>
    <mergeCell ref="P1:Q1"/>
    <mergeCell ref="A2:A3"/>
    <mergeCell ref="B2:E2"/>
    <mergeCell ref="F2:I2"/>
    <mergeCell ref="J2:M2"/>
  </mergeCells>
  <printOptions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70" zoomScaleSheetLayoutView="70" zoomScalePageLayoutView="0" workbookViewId="0" topLeftCell="A1">
      <pane ySplit="3" topLeftCell="A4" activePane="bottomLeft" state="frozen"/>
      <selection pane="topLeft" activeCell="A3" sqref="A3:D3"/>
      <selection pane="bottomLeft" activeCell="A1" sqref="A1"/>
    </sheetView>
  </sheetViews>
  <sheetFormatPr defaultColWidth="9.00390625" defaultRowHeight="13.5"/>
  <cols>
    <col min="1" max="1" width="18.125" style="0" customWidth="1"/>
    <col min="2" max="16" width="7.375" style="0" customWidth="1"/>
  </cols>
  <sheetData>
    <row r="1" spans="2:16" ht="19.5" customHeight="1">
      <c r="B1" s="1" t="s">
        <v>94</v>
      </c>
      <c r="J1" s="67" t="s">
        <v>21</v>
      </c>
      <c r="P1" s="65" t="s">
        <v>33</v>
      </c>
    </row>
    <row r="2" spans="1:16" ht="15.75" customHeight="1">
      <c r="A2" s="93" t="s">
        <v>86</v>
      </c>
      <c r="B2" s="80" t="s">
        <v>1</v>
      </c>
      <c r="C2" s="80"/>
      <c r="D2" s="80"/>
      <c r="E2" s="80" t="s">
        <v>27</v>
      </c>
      <c r="F2" s="80"/>
      <c r="G2" s="80"/>
      <c r="H2" s="80" t="s">
        <v>26</v>
      </c>
      <c r="I2" s="80"/>
      <c r="J2" s="80"/>
      <c r="K2" s="80" t="s">
        <v>85</v>
      </c>
      <c r="L2" s="80"/>
      <c r="M2" s="80"/>
      <c r="N2" s="80" t="s">
        <v>8</v>
      </c>
      <c r="O2" s="80"/>
      <c r="P2" s="80"/>
    </row>
    <row r="3" spans="1:16" ht="15.75" customHeight="1" thickBot="1">
      <c r="A3" s="94"/>
      <c r="B3" s="36" t="s">
        <v>1</v>
      </c>
      <c r="C3" s="36" t="s">
        <v>15</v>
      </c>
      <c r="D3" s="36" t="s">
        <v>16</v>
      </c>
      <c r="E3" s="36" t="s">
        <v>1</v>
      </c>
      <c r="F3" s="36" t="s">
        <v>15</v>
      </c>
      <c r="G3" s="36" t="s">
        <v>16</v>
      </c>
      <c r="H3" s="36" t="s">
        <v>1</v>
      </c>
      <c r="I3" s="36" t="s">
        <v>15</v>
      </c>
      <c r="J3" s="36" t="s">
        <v>16</v>
      </c>
      <c r="K3" s="36" t="s">
        <v>1</v>
      </c>
      <c r="L3" s="36" t="s">
        <v>15</v>
      </c>
      <c r="M3" s="36" t="s">
        <v>16</v>
      </c>
      <c r="N3" s="36" t="s">
        <v>1</v>
      </c>
      <c r="O3" s="36" t="s">
        <v>15</v>
      </c>
      <c r="P3" s="36" t="s">
        <v>16</v>
      </c>
    </row>
    <row r="4" spans="1:16" ht="15.75" customHeight="1" thickTop="1">
      <c r="A4" s="57">
        <v>39172</v>
      </c>
      <c r="B4" s="51">
        <v>344</v>
      </c>
      <c r="C4" s="51">
        <v>235</v>
      </c>
      <c r="D4" s="51">
        <v>109</v>
      </c>
      <c r="E4" s="51">
        <v>86</v>
      </c>
      <c r="F4" s="51">
        <v>85</v>
      </c>
      <c r="G4" s="51">
        <v>1</v>
      </c>
      <c r="H4" s="51">
        <v>117</v>
      </c>
      <c r="I4" s="51">
        <v>97</v>
      </c>
      <c r="J4" s="51">
        <v>20</v>
      </c>
      <c r="K4" s="51" t="s">
        <v>25</v>
      </c>
      <c r="L4" s="51" t="s">
        <v>25</v>
      </c>
      <c r="M4" s="51" t="s">
        <v>25</v>
      </c>
      <c r="N4" s="51">
        <v>141</v>
      </c>
      <c r="O4" s="51">
        <v>53</v>
      </c>
      <c r="P4" s="51">
        <v>88</v>
      </c>
    </row>
    <row r="5" spans="1:16" ht="15.75" customHeight="1">
      <c r="A5" s="57">
        <v>39538</v>
      </c>
      <c r="B5" s="51">
        <v>308</v>
      </c>
      <c r="C5" s="51">
        <v>228</v>
      </c>
      <c r="D5" s="51">
        <v>80</v>
      </c>
      <c r="E5" s="51">
        <v>72</v>
      </c>
      <c r="F5" s="51">
        <v>71</v>
      </c>
      <c r="G5" s="51">
        <v>1</v>
      </c>
      <c r="H5" s="51">
        <v>82</v>
      </c>
      <c r="I5" s="51">
        <v>78</v>
      </c>
      <c r="J5" s="51">
        <v>4</v>
      </c>
      <c r="K5" s="51" t="s">
        <v>25</v>
      </c>
      <c r="L5" s="51" t="s">
        <v>25</v>
      </c>
      <c r="M5" s="51" t="s">
        <v>25</v>
      </c>
      <c r="N5" s="51">
        <v>154</v>
      </c>
      <c r="O5" s="51">
        <v>79</v>
      </c>
      <c r="P5" s="51">
        <v>75</v>
      </c>
    </row>
    <row r="6" spans="1:16" ht="15.75" customHeight="1">
      <c r="A6" s="57">
        <v>39903</v>
      </c>
      <c r="B6" s="51">
        <v>299</v>
      </c>
      <c r="C6" s="51">
        <v>206</v>
      </c>
      <c r="D6" s="51">
        <v>93</v>
      </c>
      <c r="E6" s="51">
        <v>89</v>
      </c>
      <c r="F6" s="51">
        <v>86</v>
      </c>
      <c r="G6" s="51">
        <v>3</v>
      </c>
      <c r="H6" s="51">
        <v>62</v>
      </c>
      <c r="I6" s="51">
        <v>50</v>
      </c>
      <c r="J6" s="51">
        <v>12</v>
      </c>
      <c r="K6" s="51" t="s">
        <v>25</v>
      </c>
      <c r="L6" s="51" t="s">
        <v>25</v>
      </c>
      <c r="M6" s="51" t="s">
        <v>25</v>
      </c>
      <c r="N6" s="51">
        <v>148</v>
      </c>
      <c r="O6" s="51">
        <v>70</v>
      </c>
      <c r="P6" s="51">
        <v>78</v>
      </c>
    </row>
    <row r="7" spans="1:16" ht="15.75" customHeight="1">
      <c r="A7" s="57">
        <v>40268</v>
      </c>
      <c r="B7" s="51">
        <v>231</v>
      </c>
      <c r="C7" s="51">
        <v>156</v>
      </c>
      <c r="D7" s="51">
        <v>75</v>
      </c>
      <c r="E7" s="51">
        <v>72</v>
      </c>
      <c r="F7" s="51">
        <v>72</v>
      </c>
      <c r="G7" s="51">
        <v>0</v>
      </c>
      <c r="H7" s="51">
        <v>65</v>
      </c>
      <c r="I7" s="51">
        <v>57</v>
      </c>
      <c r="J7" s="51">
        <v>8</v>
      </c>
      <c r="K7" s="51" t="s">
        <v>9</v>
      </c>
      <c r="L7" s="51" t="s">
        <v>9</v>
      </c>
      <c r="M7" s="51" t="s">
        <v>9</v>
      </c>
      <c r="N7" s="51">
        <v>94</v>
      </c>
      <c r="O7" s="51">
        <v>27</v>
      </c>
      <c r="P7" s="51">
        <v>67</v>
      </c>
    </row>
    <row r="8" spans="1:16" ht="15.75" customHeight="1" thickBot="1">
      <c r="A8" s="58">
        <v>40633</v>
      </c>
      <c r="B8" s="52">
        <f>+B13</f>
        <v>255</v>
      </c>
      <c r="C8" s="52">
        <f>+C13</f>
        <v>160</v>
      </c>
      <c r="D8" s="52">
        <f>+D13</f>
        <v>95</v>
      </c>
      <c r="E8" s="52">
        <f aca="true" t="shared" si="0" ref="E8:J8">+E13</f>
        <v>47</v>
      </c>
      <c r="F8" s="52">
        <f t="shared" si="0"/>
        <v>46</v>
      </c>
      <c r="G8" s="52">
        <f t="shared" si="0"/>
        <v>1</v>
      </c>
      <c r="H8" s="52">
        <f t="shared" si="0"/>
        <v>24</v>
      </c>
      <c r="I8" s="52">
        <f t="shared" si="0"/>
        <v>20</v>
      </c>
      <c r="J8" s="52">
        <f t="shared" si="0"/>
        <v>4</v>
      </c>
      <c r="K8" s="52" t="s">
        <v>9</v>
      </c>
      <c r="L8" s="52" t="s">
        <v>9</v>
      </c>
      <c r="M8" s="52" t="s">
        <v>9</v>
      </c>
      <c r="N8" s="52">
        <f>+N13</f>
        <v>184</v>
      </c>
      <c r="O8" s="52">
        <f>+O13</f>
        <v>94</v>
      </c>
      <c r="P8" s="52">
        <f>+P13</f>
        <v>90</v>
      </c>
    </row>
    <row r="9" spans="1:16" ht="15.75" customHeight="1" thickTop="1">
      <c r="A9" s="38" t="s">
        <v>17</v>
      </c>
      <c r="B9" s="50">
        <f>SUM(C9:D9)</f>
        <v>238</v>
      </c>
      <c r="C9" s="50">
        <f>SUM(F9,I9,L9,O9)</f>
        <v>143</v>
      </c>
      <c r="D9" s="50">
        <f>SUM(G9,J9,M9,P9)</f>
        <v>95</v>
      </c>
      <c r="E9" s="50">
        <f>SUM(F9:G9)</f>
        <v>35</v>
      </c>
      <c r="F9" s="50">
        <f>SUM(F18,F14,F45,F27,F33)</f>
        <v>34</v>
      </c>
      <c r="G9" s="50">
        <f>SUM(G18,G14,G45,G27,G33)</f>
        <v>1</v>
      </c>
      <c r="H9" s="50">
        <f>SUM(I9:J9)</f>
        <v>24</v>
      </c>
      <c r="I9" s="50">
        <f>SUM(I18,I14,I45,I27,I33)</f>
        <v>20</v>
      </c>
      <c r="J9" s="50">
        <f>SUM(J18,J14,J45,J27,J33)</f>
        <v>4</v>
      </c>
      <c r="K9" s="50" t="s">
        <v>9</v>
      </c>
      <c r="L9" s="50" t="s">
        <v>9</v>
      </c>
      <c r="M9" s="50" t="s">
        <v>9</v>
      </c>
      <c r="N9" s="50">
        <f>SUM(O9:P9)</f>
        <v>179</v>
      </c>
      <c r="O9" s="50">
        <f>SUM(O18,O14,O45,O27,O33)</f>
        <v>89</v>
      </c>
      <c r="P9" s="50">
        <f>SUM(P18,P14,P45,P27,P33)</f>
        <v>90</v>
      </c>
    </row>
    <row r="10" spans="1:16" ht="15.75" customHeight="1">
      <c r="A10" s="39" t="s">
        <v>72</v>
      </c>
      <c r="B10" s="51">
        <f>SUM(C10:D10)</f>
        <v>17</v>
      </c>
      <c r="C10" s="51">
        <f>SUM(F10,I10,L10,O10)</f>
        <v>17</v>
      </c>
      <c r="D10" s="51" t="s">
        <v>9</v>
      </c>
      <c r="E10" s="51">
        <f>SUM(F10:G10)</f>
        <v>12</v>
      </c>
      <c r="F10" s="51">
        <v>12</v>
      </c>
      <c r="G10" s="51" t="s">
        <v>9</v>
      </c>
      <c r="H10" s="51">
        <f>SUM(I10:J10)</f>
        <v>0</v>
      </c>
      <c r="I10" s="51">
        <v>0</v>
      </c>
      <c r="J10" s="51" t="s">
        <v>9</v>
      </c>
      <c r="K10" s="51" t="s">
        <v>9</v>
      </c>
      <c r="L10" s="51" t="s">
        <v>9</v>
      </c>
      <c r="M10" s="51" t="s">
        <v>9</v>
      </c>
      <c r="N10" s="53">
        <f>SUM(O10:P10)</f>
        <v>5</v>
      </c>
      <c r="O10" s="51">
        <v>5</v>
      </c>
      <c r="P10" s="51" t="s">
        <v>9</v>
      </c>
    </row>
    <row r="11" spans="1:16" ht="15.75" customHeight="1">
      <c r="A11" s="39" t="s">
        <v>18</v>
      </c>
      <c r="B11" s="51" t="s">
        <v>9</v>
      </c>
      <c r="C11" s="51" t="s">
        <v>9</v>
      </c>
      <c r="D11" s="51" t="s">
        <v>9</v>
      </c>
      <c r="E11" s="51" t="s">
        <v>9</v>
      </c>
      <c r="F11" s="51" t="s">
        <v>9</v>
      </c>
      <c r="G11" s="51" t="s">
        <v>9</v>
      </c>
      <c r="H11" s="51" t="s">
        <v>9</v>
      </c>
      <c r="I11" s="51" t="s">
        <v>9</v>
      </c>
      <c r="J11" s="51" t="s">
        <v>9</v>
      </c>
      <c r="K11" s="51" t="s">
        <v>9</v>
      </c>
      <c r="L11" s="51" t="s">
        <v>9</v>
      </c>
      <c r="M11" s="51" t="s">
        <v>9</v>
      </c>
      <c r="N11" s="51" t="s">
        <v>9</v>
      </c>
      <c r="O11" s="51" t="s">
        <v>9</v>
      </c>
      <c r="P11" s="51" t="s">
        <v>9</v>
      </c>
    </row>
    <row r="12" spans="1:16" ht="15.75" customHeight="1">
      <c r="A12" s="39" t="s">
        <v>19</v>
      </c>
      <c r="B12" s="51" t="s">
        <v>9</v>
      </c>
      <c r="C12" s="51" t="s">
        <v>9</v>
      </c>
      <c r="D12" s="51" t="s">
        <v>9</v>
      </c>
      <c r="E12" s="51" t="s">
        <v>9</v>
      </c>
      <c r="F12" s="51" t="s">
        <v>9</v>
      </c>
      <c r="G12" s="51" t="s">
        <v>9</v>
      </c>
      <c r="H12" s="51" t="s">
        <v>9</v>
      </c>
      <c r="I12" s="51" t="s">
        <v>9</v>
      </c>
      <c r="J12" s="51" t="s">
        <v>9</v>
      </c>
      <c r="K12" s="51" t="s">
        <v>9</v>
      </c>
      <c r="L12" s="51" t="s">
        <v>9</v>
      </c>
      <c r="M12" s="51" t="s">
        <v>9</v>
      </c>
      <c r="N12" s="51" t="s">
        <v>9</v>
      </c>
      <c r="O12" s="51" t="s">
        <v>9</v>
      </c>
      <c r="P12" s="51" t="s">
        <v>9</v>
      </c>
    </row>
    <row r="13" spans="1:16" ht="15.75" customHeight="1" thickBot="1">
      <c r="A13" s="40" t="s">
        <v>20</v>
      </c>
      <c r="B13" s="53">
        <f aca="true" t="shared" si="1" ref="B13:J13">SUM(B9:B12)</f>
        <v>255</v>
      </c>
      <c r="C13" s="53">
        <f t="shared" si="1"/>
        <v>160</v>
      </c>
      <c r="D13" s="53">
        <f t="shared" si="1"/>
        <v>95</v>
      </c>
      <c r="E13" s="53">
        <f t="shared" si="1"/>
        <v>47</v>
      </c>
      <c r="F13" s="53">
        <f t="shared" si="1"/>
        <v>46</v>
      </c>
      <c r="G13" s="53">
        <f t="shared" si="1"/>
        <v>1</v>
      </c>
      <c r="H13" s="53">
        <f t="shared" si="1"/>
        <v>24</v>
      </c>
      <c r="I13" s="53">
        <f t="shared" si="1"/>
        <v>20</v>
      </c>
      <c r="J13" s="53">
        <f t="shared" si="1"/>
        <v>4</v>
      </c>
      <c r="K13" s="53" t="s">
        <v>9</v>
      </c>
      <c r="L13" s="53" t="s">
        <v>9</v>
      </c>
      <c r="M13" s="53" t="s">
        <v>9</v>
      </c>
      <c r="N13" s="53">
        <f>SUM(N9:N12)</f>
        <v>184</v>
      </c>
      <c r="O13" s="53">
        <f>SUM(O9:O12)</f>
        <v>94</v>
      </c>
      <c r="P13" s="53">
        <f>SUM(P9:P12)</f>
        <v>90</v>
      </c>
    </row>
    <row r="14" spans="1:16" ht="15.75" customHeight="1" thickTop="1">
      <c r="A14" s="41" t="s">
        <v>73</v>
      </c>
      <c r="B14" s="54">
        <f aca="true" t="shared" si="2" ref="B14:J14">SUM(B15:B17)</f>
        <v>44</v>
      </c>
      <c r="C14" s="54">
        <f t="shared" si="2"/>
        <v>39</v>
      </c>
      <c r="D14" s="54">
        <f t="shared" si="2"/>
        <v>5</v>
      </c>
      <c r="E14" s="54">
        <f t="shared" si="2"/>
        <v>20</v>
      </c>
      <c r="F14" s="54">
        <f t="shared" si="2"/>
        <v>20</v>
      </c>
      <c r="G14" s="54" t="s">
        <v>9</v>
      </c>
      <c r="H14" s="54">
        <f t="shared" si="2"/>
        <v>6</v>
      </c>
      <c r="I14" s="54">
        <f t="shared" si="2"/>
        <v>6</v>
      </c>
      <c r="J14" s="54">
        <f t="shared" si="2"/>
        <v>0</v>
      </c>
      <c r="K14" s="54" t="s">
        <v>9</v>
      </c>
      <c r="L14" s="54" t="s">
        <v>9</v>
      </c>
      <c r="M14" s="54" t="s">
        <v>9</v>
      </c>
      <c r="N14" s="54">
        <f>SUM(N15:N17)</f>
        <v>18</v>
      </c>
      <c r="O14" s="54">
        <f>SUM(O15:O17)</f>
        <v>13</v>
      </c>
      <c r="P14" s="54">
        <f>SUM(P15:P17)</f>
        <v>5</v>
      </c>
    </row>
    <row r="15" spans="1:16" ht="15.75" customHeight="1">
      <c r="A15" s="42" t="s">
        <v>54</v>
      </c>
      <c r="B15" s="51">
        <f>SUM(C15:D15)</f>
        <v>25</v>
      </c>
      <c r="C15" s="51">
        <f>SUM(F15,I15,L15,O15)</f>
        <v>21</v>
      </c>
      <c r="D15" s="51">
        <f>SUM(G15,J15,M15,P15)</f>
        <v>4</v>
      </c>
      <c r="E15" s="51">
        <f>SUM(F15:G15)</f>
        <v>16</v>
      </c>
      <c r="F15" s="53">
        <v>16</v>
      </c>
      <c r="G15" s="51" t="s">
        <v>9</v>
      </c>
      <c r="H15" s="51">
        <f>SUM(I15:J15)</f>
        <v>5</v>
      </c>
      <c r="I15" s="53">
        <v>5</v>
      </c>
      <c r="J15" s="51">
        <v>0</v>
      </c>
      <c r="K15" s="51" t="s">
        <v>9</v>
      </c>
      <c r="L15" s="51" t="s">
        <v>9</v>
      </c>
      <c r="M15" s="51" t="s">
        <v>9</v>
      </c>
      <c r="N15" s="53">
        <f>SUM(O15:P15)</f>
        <v>4</v>
      </c>
      <c r="O15" s="51" t="s">
        <v>9</v>
      </c>
      <c r="P15" s="53">
        <v>4</v>
      </c>
    </row>
    <row r="16" spans="1:16" ht="15.75" customHeight="1">
      <c r="A16" s="43" t="s">
        <v>55</v>
      </c>
      <c r="B16" s="51">
        <f>SUM(C16:D16)</f>
        <v>11</v>
      </c>
      <c r="C16" s="51">
        <f>SUM(F16,I16,L16,O16)</f>
        <v>11</v>
      </c>
      <c r="D16" s="53" t="s">
        <v>9</v>
      </c>
      <c r="E16" s="53" t="s">
        <v>9</v>
      </c>
      <c r="F16" s="53" t="s">
        <v>9</v>
      </c>
      <c r="G16" s="53" t="s">
        <v>9</v>
      </c>
      <c r="H16" s="53" t="s">
        <v>9</v>
      </c>
      <c r="I16" s="53" t="s">
        <v>9</v>
      </c>
      <c r="J16" s="53" t="s">
        <v>9</v>
      </c>
      <c r="K16" s="53" t="s">
        <v>9</v>
      </c>
      <c r="L16" s="53" t="s">
        <v>9</v>
      </c>
      <c r="M16" s="53" t="s">
        <v>9</v>
      </c>
      <c r="N16" s="53">
        <f>SUM(O16:P16)</f>
        <v>11</v>
      </c>
      <c r="O16" s="53">
        <v>11</v>
      </c>
      <c r="P16" s="53" t="s">
        <v>9</v>
      </c>
    </row>
    <row r="17" spans="1:16" ht="15.75" customHeight="1" thickBot="1">
      <c r="A17" s="43" t="s">
        <v>56</v>
      </c>
      <c r="B17" s="53">
        <f>SUM(C17:D17)</f>
        <v>8</v>
      </c>
      <c r="C17" s="53">
        <f>SUM(F17,I17,L17,O17)</f>
        <v>7</v>
      </c>
      <c r="D17" s="53">
        <f>SUM(G17,J17,M17,P17)</f>
        <v>1</v>
      </c>
      <c r="E17" s="53">
        <f>SUM(F17:G17)</f>
        <v>4</v>
      </c>
      <c r="F17" s="53">
        <v>4</v>
      </c>
      <c r="G17" s="53" t="s">
        <v>9</v>
      </c>
      <c r="H17" s="53">
        <f>SUM(I17:J17)</f>
        <v>1</v>
      </c>
      <c r="I17" s="53">
        <v>1</v>
      </c>
      <c r="J17" s="53">
        <v>0</v>
      </c>
      <c r="K17" s="53" t="s">
        <v>9</v>
      </c>
      <c r="L17" s="53" t="s">
        <v>9</v>
      </c>
      <c r="M17" s="53" t="s">
        <v>9</v>
      </c>
      <c r="N17" s="53">
        <f>SUM(O17:P17)</f>
        <v>3</v>
      </c>
      <c r="O17" s="53">
        <v>2</v>
      </c>
      <c r="P17" s="53">
        <v>1</v>
      </c>
    </row>
    <row r="18" spans="1:16" ht="15.75" customHeight="1" thickTop="1">
      <c r="A18" s="41" t="s">
        <v>74</v>
      </c>
      <c r="B18" s="54">
        <f aca="true" t="shared" si="3" ref="B18:J18">SUM(B19:B26)</f>
        <v>26</v>
      </c>
      <c r="C18" s="54">
        <f t="shared" si="3"/>
        <v>25</v>
      </c>
      <c r="D18" s="54">
        <f t="shared" si="3"/>
        <v>1</v>
      </c>
      <c r="E18" s="54">
        <f t="shared" si="3"/>
        <v>1</v>
      </c>
      <c r="F18" s="54">
        <f t="shared" si="3"/>
        <v>1</v>
      </c>
      <c r="G18" s="55" t="s">
        <v>9</v>
      </c>
      <c r="H18" s="54">
        <f t="shared" si="3"/>
        <v>3</v>
      </c>
      <c r="I18" s="54">
        <f t="shared" si="3"/>
        <v>2</v>
      </c>
      <c r="J18" s="54">
        <f t="shared" si="3"/>
        <v>1</v>
      </c>
      <c r="K18" s="54" t="s">
        <v>9</v>
      </c>
      <c r="L18" s="54" t="s">
        <v>9</v>
      </c>
      <c r="M18" s="54" t="s">
        <v>9</v>
      </c>
      <c r="N18" s="54">
        <f>SUM(N19:N26)</f>
        <v>22</v>
      </c>
      <c r="O18" s="54">
        <f>SUM(O19:O26)</f>
        <v>22</v>
      </c>
      <c r="P18" s="54" t="s">
        <v>9</v>
      </c>
    </row>
    <row r="19" spans="1:16" ht="15.75" customHeight="1">
      <c r="A19" s="42" t="s">
        <v>35</v>
      </c>
      <c r="B19" s="51">
        <f>SUM(C19:D19)</f>
        <v>3</v>
      </c>
      <c r="C19" s="53">
        <f>SUM(F19,I19,L19,O19)</f>
        <v>3</v>
      </c>
      <c r="D19" s="51" t="s">
        <v>9</v>
      </c>
      <c r="E19" s="51">
        <f>SUM(F19:G19)</f>
        <v>1</v>
      </c>
      <c r="F19" s="51">
        <v>1</v>
      </c>
      <c r="G19" s="51" t="s">
        <v>9</v>
      </c>
      <c r="H19" s="51">
        <f>SUM(I19:J19)</f>
        <v>2</v>
      </c>
      <c r="I19" s="51">
        <v>2</v>
      </c>
      <c r="J19" s="51" t="s">
        <v>9</v>
      </c>
      <c r="K19" s="51" t="s">
        <v>9</v>
      </c>
      <c r="L19" s="51" t="s">
        <v>9</v>
      </c>
      <c r="M19" s="51" t="s">
        <v>9</v>
      </c>
      <c r="N19" s="51" t="s">
        <v>9</v>
      </c>
      <c r="O19" s="51" t="s">
        <v>9</v>
      </c>
      <c r="P19" s="51" t="s">
        <v>9</v>
      </c>
    </row>
    <row r="20" spans="1:16" ht="15.75" customHeight="1">
      <c r="A20" s="42" t="s">
        <v>36</v>
      </c>
      <c r="B20" s="51" t="s">
        <v>9</v>
      </c>
      <c r="C20" s="51" t="s">
        <v>9</v>
      </c>
      <c r="D20" s="51" t="s">
        <v>9</v>
      </c>
      <c r="E20" s="51" t="s">
        <v>9</v>
      </c>
      <c r="F20" s="51" t="s">
        <v>9</v>
      </c>
      <c r="G20" s="51" t="s">
        <v>9</v>
      </c>
      <c r="H20" s="51" t="s">
        <v>9</v>
      </c>
      <c r="I20" s="51" t="s">
        <v>9</v>
      </c>
      <c r="J20" s="51" t="s">
        <v>9</v>
      </c>
      <c r="K20" s="51" t="s">
        <v>9</v>
      </c>
      <c r="L20" s="51" t="s">
        <v>9</v>
      </c>
      <c r="M20" s="51" t="s">
        <v>9</v>
      </c>
      <c r="N20" s="51" t="s">
        <v>9</v>
      </c>
      <c r="O20" s="51" t="s">
        <v>9</v>
      </c>
      <c r="P20" s="51" t="s">
        <v>9</v>
      </c>
    </row>
    <row r="21" spans="1:16" ht="15.75" customHeight="1">
      <c r="A21" s="42" t="s">
        <v>37</v>
      </c>
      <c r="B21" s="51" t="s">
        <v>9</v>
      </c>
      <c r="C21" s="51" t="s">
        <v>9</v>
      </c>
      <c r="D21" s="51" t="s">
        <v>9</v>
      </c>
      <c r="E21" s="51" t="s">
        <v>9</v>
      </c>
      <c r="F21" s="51" t="s">
        <v>9</v>
      </c>
      <c r="G21" s="51" t="s">
        <v>9</v>
      </c>
      <c r="H21" s="51" t="s">
        <v>9</v>
      </c>
      <c r="I21" s="51" t="s">
        <v>9</v>
      </c>
      <c r="J21" s="51" t="s">
        <v>9</v>
      </c>
      <c r="K21" s="51" t="s">
        <v>9</v>
      </c>
      <c r="L21" s="51" t="s">
        <v>9</v>
      </c>
      <c r="M21" s="51" t="s">
        <v>9</v>
      </c>
      <c r="N21" s="51" t="s">
        <v>9</v>
      </c>
      <c r="O21" s="51" t="s">
        <v>9</v>
      </c>
      <c r="P21" s="51" t="s">
        <v>9</v>
      </c>
    </row>
    <row r="22" spans="1:16" ht="15.75" customHeight="1">
      <c r="A22" s="42" t="s">
        <v>38</v>
      </c>
      <c r="B22" s="51" t="s">
        <v>9</v>
      </c>
      <c r="C22" s="51" t="s">
        <v>9</v>
      </c>
      <c r="D22" s="51" t="s">
        <v>9</v>
      </c>
      <c r="E22" s="51" t="s">
        <v>9</v>
      </c>
      <c r="F22" s="51" t="s">
        <v>9</v>
      </c>
      <c r="G22" s="51" t="s">
        <v>9</v>
      </c>
      <c r="H22" s="51" t="s">
        <v>9</v>
      </c>
      <c r="I22" s="51" t="s">
        <v>9</v>
      </c>
      <c r="J22" s="51" t="s">
        <v>9</v>
      </c>
      <c r="K22" s="51" t="s">
        <v>9</v>
      </c>
      <c r="L22" s="51" t="s">
        <v>9</v>
      </c>
      <c r="M22" s="51" t="s">
        <v>9</v>
      </c>
      <c r="N22" s="51" t="s">
        <v>9</v>
      </c>
      <c r="O22" s="51" t="s">
        <v>9</v>
      </c>
      <c r="P22" s="51" t="s">
        <v>9</v>
      </c>
    </row>
    <row r="23" spans="1:16" ht="15.75" customHeight="1">
      <c r="A23" s="42" t="s">
        <v>39</v>
      </c>
      <c r="B23" s="51" t="s">
        <v>9</v>
      </c>
      <c r="C23" s="51" t="s">
        <v>9</v>
      </c>
      <c r="D23" s="51" t="s">
        <v>9</v>
      </c>
      <c r="E23" s="51" t="s">
        <v>9</v>
      </c>
      <c r="F23" s="51" t="s">
        <v>9</v>
      </c>
      <c r="G23" s="51" t="s">
        <v>9</v>
      </c>
      <c r="H23" s="51" t="s">
        <v>9</v>
      </c>
      <c r="I23" s="51" t="s">
        <v>9</v>
      </c>
      <c r="J23" s="51" t="s">
        <v>9</v>
      </c>
      <c r="K23" s="51" t="s">
        <v>9</v>
      </c>
      <c r="L23" s="51" t="s">
        <v>9</v>
      </c>
      <c r="M23" s="51" t="s">
        <v>9</v>
      </c>
      <c r="N23" s="51" t="s">
        <v>9</v>
      </c>
      <c r="O23" s="51" t="s">
        <v>9</v>
      </c>
      <c r="P23" s="51" t="s">
        <v>9</v>
      </c>
    </row>
    <row r="24" spans="1:16" ht="15.75" customHeight="1">
      <c r="A24" s="42" t="s">
        <v>40</v>
      </c>
      <c r="B24" s="51">
        <f>SUM(C24:D24)</f>
        <v>23</v>
      </c>
      <c r="C24" s="53">
        <f>SUM(F24,I24,L24,O24)</f>
        <v>22</v>
      </c>
      <c r="D24" s="51">
        <f>SUM(G24,J24,M24,P24)</f>
        <v>1</v>
      </c>
      <c r="E24" s="51" t="s">
        <v>9</v>
      </c>
      <c r="F24" s="51" t="s">
        <v>9</v>
      </c>
      <c r="G24" s="51" t="s">
        <v>9</v>
      </c>
      <c r="H24" s="51">
        <f>SUM(I24:J24)</f>
        <v>1</v>
      </c>
      <c r="I24" s="51" t="s">
        <v>9</v>
      </c>
      <c r="J24" s="51">
        <v>1</v>
      </c>
      <c r="K24" s="51" t="s">
        <v>9</v>
      </c>
      <c r="L24" s="51" t="s">
        <v>9</v>
      </c>
      <c r="M24" s="51" t="s">
        <v>9</v>
      </c>
      <c r="N24" s="51">
        <f>SUM(O24:P24)</f>
        <v>22</v>
      </c>
      <c r="O24" s="51">
        <v>22</v>
      </c>
      <c r="P24" s="51" t="s">
        <v>9</v>
      </c>
    </row>
    <row r="25" spans="1:16" ht="15.75" customHeight="1">
      <c r="A25" s="42" t="s">
        <v>41</v>
      </c>
      <c r="B25" s="51" t="s">
        <v>9</v>
      </c>
      <c r="C25" s="51" t="s">
        <v>9</v>
      </c>
      <c r="D25" s="51" t="s">
        <v>9</v>
      </c>
      <c r="E25" s="51" t="s">
        <v>9</v>
      </c>
      <c r="F25" s="51" t="s">
        <v>9</v>
      </c>
      <c r="G25" s="51" t="s">
        <v>9</v>
      </c>
      <c r="H25" s="51" t="s">
        <v>9</v>
      </c>
      <c r="I25" s="51" t="s">
        <v>9</v>
      </c>
      <c r="J25" s="51" t="s">
        <v>9</v>
      </c>
      <c r="K25" s="51" t="s">
        <v>9</v>
      </c>
      <c r="L25" s="51" t="s">
        <v>9</v>
      </c>
      <c r="M25" s="51" t="s">
        <v>9</v>
      </c>
      <c r="N25" s="51" t="s">
        <v>9</v>
      </c>
      <c r="O25" s="51" t="s">
        <v>9</v>
      </c>
      <c r="P25" s="51" t="s">
        <v>9</v>
      </c>
    </row>
    <row r="26" spans="1:16" ht="15.75" customHeight="1" thickBot="1">
      <c r="A26" s="43" t="s">
        <v>42</v>
      </c>
      <c r="B26" s="53" t="s">
        <v>9</v>
      </c>
      <c r="C26" s="53" t="s">
        <v>9</v>
      </c>
      <c r="D26" s="53" t="s">
        <v>9</v>
      </c>
      <c r="E26" s="53" t="s">
        <v>9</v>
      </c>
      <c r="F26" s="53" t="s">
        <v>9</v>
      </c>
      <c r="G26" s="53" t="s">
        <v>9</v>
      </c>
      <c r="H26" s="53" t="s">
        <v>9</v>
      </c>
      <c r="I26" s="53" t="s">
        <v>9</v>
      </c>
      <c r="J26" s="53" t="s">
        <v>9</v>
      </c>
      <c r="K26" s="53" t="s">
        <v>9</v>
      </c>
      <c r="L26" s="53" t="s">
        <v>9</v>
      </c>
      <c r="M26" s="53" t="s">
        <v>9</v>
      </c>
      <c r="N26" s="53" t="s">
        <v>9</v>
      </c>
      <c r="O26" s="53" t="s">
        <v>9</v>
      </c>
      <c r="P26" s="53" t="s">
        <v>9</v>
      </c>
    </row>
    <row r="27" spans="1:16" ht="15.75" customHeight="1" thickTop="1">
      <c r="A27" s="41" t="s">
        <v>75</v>
      </c>
      <c r="B27" s="54">
        <f aca="true" t="shared" si="4" ref="B27:J27">SUM(B28:B32)</f>
        <v>144</v>
      </c>
      <c r="C27" s="54">
        <f t="shared" si="4"/>
        <v>60</v>
      </c>
      <c r="D27" s="54">
        <f t="shared" si="4"/>
        <v>84</v>
      </c>
      <c r="E27" s="54">
        <f t="shared" si="4"/>
        <v>10</v>
      </c>
      <c r="F27" s="54">
        <f t="shared" si="4"/>
        <v>9</v>
      </c>
      <c r="G27" s="54">
        <f t="shared" si="4"/>
        <v>1</v>
      </c>
      <c r="H27" s="54">
        <f t="shared" si="4"/>
        <v>5</v>
      </c>
      <c r="I27" s="54">
        <f t="shared" si="4"/>
        <v>2</v>
      </c>
      <c r="J27" s="54">
        <f t="shared" si="4"/>
        <v>3</v>
      </c>
      <c r="K27" s="54" t="s">
        <v>9</v>
      </c>
      <c r="L27" s="54" t="s">
        <v>9</v>
      </c>
      <c r="M27" s="54" t="s">
        <v>9</v>
      </c>
      <c r="N27" s="54">
        <f>SUM(N28:N32)</f>
        <v>129</v>
      </c>
      <c r="O27" s="54">
        <f>SUM(O28:O32)</f>
        <v>49</v>
      </c>
      <c r="P27" s="54">
        <f>SUM(P28:P32)</f>
        <v>80</v>
      </c>
    </row>
    <row r="28" spans="1:16" ht="15.75" customHeight="1">
      <c r="A28" s="42" t="s">
        <v>61</v>
      </c>
      <c r="B28" s="51">
        <f>SUM(C28:D28)</f>
        <v>18</v>
      </c>
      <c r="C28" s="51">
        <f aca="true" t="shared" si="5" ref="C28:D32">SUM(F28,I28,L28,O28)</f>
        <v>13</v>
      </c>
      <c r="D28" s="51">
        <f t="shared" si="5"/>
        <v>5</v>
      </c>
      <c r="E28" s="53">
        <f>SUM(F28:G28)</f>
        <v>9</v>
      </c>
      <c r="F28" s="51">
        <v>9</v>
      </c>
      <c r="G28" s="51" t="s">
        <v>9</v>
      </c>
      <c r="H28" s="51">
        <f>SUM(I28:J28)</f>
        <v>2</v>
      </c>
      <c r="I28" s="51">
        <v>2</v>
      </c>
      <c r="J28" s="51">
        <v>0</v>
      </c>
      <c r="K28" s="51" t="s">
        <v>9</v>
      </c>
      <c r="L28" s="51" t="s">
        <v>9</v>
      </c>
      <c r="M28" s="51" t="s">
        <v>9</v>
      </c>
      <c r="N28" s="51">
        <f>SUM(O28:P28)</f>
        <v>7</v>
      </c>
      <c r="O28" s="51">
        <v>2</v>
      </c>
      <c r="P28" s="51">
        <v>5</v>
      </c>
    </row>
    <row r="29" spans="1:16" ht="15.75" customHeight="1">
      <c r="A29" s="42" t="s">
        <v>62</v>
      </c>
      <c r="B29" s="51">
        <f>SUM(C29:D29)</f>
        <v>12</v>
      </c>
      <c r="C29" s="53">
        <f t="shared" si="5"/>
        <v>10</v>
      </c>
      <c r="D29" s="51">
        <f t="shared" si="5"/>
        <v>2</v>
      </c>
      <c r="E29" s="51" t="s">
        <v>9</v>
      </c>
      <c r="F29" s="51" t="s">
        <v>9</v>
      </c>
      <c r="G29" s="51" t="s">
        <v>9</v>
      </c>
      <c r="H29" s="51">
        <f>SUM(I29:J29)</f>
        <v>1</v>
      </c>
      <c r="I29" s="51">
        <v>0</v>
      </c>
      <c r="J29" s="51">
        <v>1</v>
      </c>
      <c r="K29" s="51" t="s">
        <v>9</v>
      </c>
      <c r="L29" s="51" t="s">
        <v>9</v>
      </c>
      <c r="M29" s="51" t="s">
        <v>9</v>
      </c>
      <c r="N29" s="51">
        <f>SUM(O29:P29)</f>
        <v>11</v>
      </c>
      <c r="O29" s="51">
        <v>10</v>
      </c>
      <c r="P29" s="51">
        <v>1</v>
      </c>
    </row>
    <row r="30" spans="1:16" ht="15.75" customHeight="1">
      <c r="A30" s="43" t="s">
        <v>63</v>
      </c>
      <c r="B30" s="51">
        <f>SUM(C30:D30)</f>
        <v>54</v>
      </c>
      <c r="C30" s="51">
        <f t="shared" si="5"/>
        <v>20</v>
      </c>
      <c r="D30" s="51">
        <f t="shared" si="5"/>
        <v>34</v>
      </c>
      <c r="E30" s="53">
        <f>SUM(F30:G30)</f>
        <v>0</v>
      </c>
      <c r="F30" s="51">
        <v>0</v>
      </c>
      <c r="G30" s="51" t="s">
        <v>9</v>
      </c>
      <c r="H30" s="51" t="s">
        <v>9</v>
      </c>
      <c r="I30" s="51" t="s">
        <v>9</v>
      </c>
      <c r="J30" s="51" t="s">
        <v>9</v>
      </c>
      <c r="K30" s="53" t="s">
        <v>9</v>
      </c>
      <c r="L30" s="53" t="s">
        <v>9</v>
      </c>
      <c r="M30" s="53" t="s">
        <v>9</v>
      </c>
      <c r="N30" s="53">
        <f>SUM(O30:P30)</f>
        <v>54</v>
      </c>
      <c r="O30" s="51">
        <v>20</v>
      </c>
      <c r="P30" s="51">
        <v>34</v>
      </c>
    </row>
    <row r="31" spans="1:16" ht="15.75" customHeight="1">
      <c r="A31" s="42" t="s">
        <v>64</v>
      </c>
      <c r="B31" s="51">
        <f>SUM(C31:D31)</f>
        <v>27</v>
      </c>
      <c r="C31" s="53">
        <f t="shared" si="5"/>
        <v>7</v>
      </c>
      <c r="D31" s="53">
        <f t="shared" si="5"/>
        <v>20</v>
      </c>
      <c r="E31" s="53">
        <f>SUM(F31:G31)</f>
        <v>0</v>
      </c>
      <c r="F31" s="51" t="s">
        <v>9</v>
      </c>
      <c r="G31" s="51">
        <v>0</v>
      </c>
      <c r="H31" s="51">
        <f>SUM(I31:J31)</f>
        <v>1</v>
      </c>
      <c r="I31" s="51" t="s">
        <v>9</v>
      </c>
      <c r="J31" s="51">
        <v>1</v>
      </c>
      <c r="K31" s="51" t="s">
        <v>9</v>
      </c>
      <c r="L31" s="51" t="s">
        <v>9</v>
      </c>
      <c r="M31" s="51" t="s">
        <v>9</v>
      </c>
      <c r="N31" s="51">
        <f>SUM(O31:P31)</f>
        <v>26</v>
      </c>
      <c r="O31" s="51">
        <v>7</v>
      </c>
      <c r="P31" s="51">
        <v>19</v>
      </c>
    </row>
    <row r="32" spans="1:16" ht="15.75" customHeight="1" thickBot="1">
      <c r="A32" s="43" t="s">
        <v>65</v>
      </c>
      <c r="B32" s="53">
        <f>SUM(C32:D32)</f>
        <v>33</v>
      </c>
      <c r="C32" s="53">
        <f t="shared" si="5"/>
        <v>10</v>
      </c>
      <c r="D32" s="53">
        <f t="shared" si="5"/>
        <v>23</v>
      </c>
      <c r="E32" s="53">
        <f>SUM(F32:G32)</f>
        <v>1</v>
      </c>
      <c r="F32" s="51" t="s">
        <v>9</v>
      </c>
      <c r="G32" s="51">
        <v>1</v>
      </c>
      <c r="H32" s="53">
        <f>SUM(I32:J32)</f>
        <v>1</v>
      </c>
      <c r="I32" s="51" t="s">
        <v>9</v>
      </c>
      <c r="J32" s="51">
        <v>1</v>
      </c>
      <c r="K32" s="53" t="s">
        <v>9</v>
      </c>
      <c r="L32" s="53" t="s">
        <v>9</v>
      </c>
      <c r="M32" s="53" t="s">
        <v>9</v>
      </c>
      <c r="N32" s="53">
        <f>SUM(O32:P32)</f>
        <v>31</v>
      </c>
      <c r="O32" s="51">
        <v>10</v>
      </c>
      <c r="P32" s="51">
        <v>21</v>
      </c>
    </row>
    <row r="33" spans="1:16" ht="15.75" customHeight="1" thickTop="1">
      <c r="A33" s="41" t="s">
        <v>76</v>
      </c>
      <c r="B33" s="54">
        <f aca="true" t="shared" si="6" ref="B33:I33">SUM(B34:B44)</f>
        <v>9</v>
      </c>
      <c r="C33" s="54">
        <f t="shared" si="6"/>
        <v>4</v>
      </c>
      <c r="D33" s="54">
        <f t="shared" si="6"/>
        <v>5</v>
      </c>
      <c r="E33" s="54">
        <f t="shared" si="6"/>
        <v>1</v>
      </c>
      <c r="F33" s="54">
        <f t="shared" si="6"/>
        <v>1</v>
      </c>
      <c r="G33" s="54" t="s">
        <v>9</v>
      </c>
      <c r="H33" s="54">
        <f t="shared" si="6"/>
        <v>3</v>
      </c>
      <c r="I33" s="54">
        <f t="shared" si="6"/>
        <v>3</v>
      </c>
      <c r="J33" s="54" t="s">
        <v>9</v>
      </c>
      <c r="K33" s="54" t="s">
        <v>9</v>
      </c>
      <c r="L33" s="54" t="s">
        <v>9</v>
      </c>
      <c r="M33" s="54" t="s">
        <v>9</v>
      </c>
      <c r="N33" s="54">
        <f>SUM(N34:N44)</f>
        <v>5</v>
      </c>
      <c r="O33" s="54" t="s">
        <v>9</v>
      </c>
      <c r="P33" s="54">
        <f>SUM(P34:P44)</f>
        <v>5</v>
      </c>
    </row>
    <row r="34" spans="1:16" ht="15.75" customHeight="1">
      <c r="A34" s="42" t="s">
        <v>53</v>
      </c>
      <c r="B34" s="51">
        <f>SUM(C34:D34)</f>
        <v>5</v>
      </c>
      <c r="C34" s="51">
        <f>SUM(F34,I34,L34,O34)</f>
        <v>0</v>
      </c>
      <c r="D34" s="53">
        <f>SUM(G34,J34,M34,P34)</f>
        <v>5</v>
      </c>
      <c r="E34" s="51" t="s">
        <v>9</v>
      </c>
      <c r="F34" s="51" t="s">
        <v>9</v>
      </c>
      <c r="G34" s="51" t="s">
        <v>9</v>
      </c>
      <c r="H34" s="51">
        <f>SUM(I34:J34)</f>
        <v>0</v>
      </c>
      <c r="I34" s="51">
        <v>0</v>
      </c>
      <c r="J34" s="51" t="s">
        <v>9</v>
      </c>
      <c r="K34" s="51" t="s">
        <v>9</v>
      </c>
      <c r="L34" s="51" t="s">
        <v>9</v>
      </c>
      <c r="M34" s="51" t="s">
        <v>9</v>
      </c>
      <c r="N34" s="51">
        <f>SUM(O34:P34)</f>
        <v>5</v>
      </c>
      <c r="O34" s="51" t="s">
        <v>9</v>
      </c>
      <c r="P34" s="51">
        <v>5</v>
      </c>
    </row>
    <row r="35" spans="1:16" ht="15.75" customHeight="1">
      <c r="A35" s="42" t="s">
        <v>52</v>
      </c>
      <c r="B35" s="51">
        <f>SUM(C35:D35)</f>
        <v>4</v>
      </c>
      <c r="C35" s="53">
        <f>SUM(F35,I35,L35,O35)</f>
        <v>4</v>
      </c>
      <c r="D35" s="53">
        <f>SUM(G35,J35,M35,P35)</f>
        <v>0</v>
      </c>
      <c r="E35" s="51">
        <f>SUM(F35:G35)</f>
        <v>1</v>
      </c>
      <c r="F35" s="51">
        <v>1</v>
      </c>
      <c r="G35" s="51" t="s">
        <v>9</v>
      </c>
      <c r="H35" s="51">
        <f>SUM(I35:J35)</f>
        <v>3</v>
      </c>
      <c r="I35" s="51">
        <v>3</v>
      </c>
      <c r="J35" s="51" t="s">
        <v>9</v>
      </c>
      <c r="K35" s="51" t="s">
        <v>9</v>
      </c>
      <c r="L35" s="51" t="s">
        <v>9</v>
      </c>
      <c r="M35" s="51" t="s">
        <v>9</v>
      </c>
      <c r="N35" s="51" t="s">
        <v>9</v>
      </c>
      <c r="O35" s="51" t="s">
        <v>9</v>
      </c>
      <c r="P35" s="51" t="s">
        <v>9</v>
      </c>
    </row>
    <row r="36" spans="1:16" ht="15.75" customHeight="1">
      <c r="A36" s="42" t="s">
        <v>51</v>
      </c>
      <c r="B36" s="51" t="s">
        <v>9</v>
      </c>
      <c r="C36" s="51" t="s">
        <v>9</v>
      </c>
      <c r="D36" s="51" t="s">
        <v>9</v>
      </c>
      <c r="E36" s="51" t="s">
        <v>9</v>
      </c>
      <c r="F36" s="51" t="s">
        <v>9</v>
      </c>
      <c r="G36" s="51" t="s">
        <v>9</v>
      </c>
      <c r="H36" s="51" t="s">
        <v>9</v>
      </c>
      <c r="I36" s="51" t="s">
        <v>9</v>
      </c>
      <c r="J36" s="51" t="s">
        <v>9</v>
      </c>
      <c r="K36" s="51" t="s">
        <v>9</v>
      </c>
      <c r="L36" s="51" t="s">
        <v>9</v>
      </c>
      <c r="M36" s="51" t="s">
        <v>9</v>
      </c>
      <c r="N36" s="51" t="s">
        <v>9</v>
      </c>
      <c r="O36" s="51" t="s">
        <v>9</v>
      </c>
      <c r="P36" s="51" t="s">
        <v>9</v>
      </c>
    </row>
    <row r="37" spans="1:16" ht="15.75" customHeight="1">
      <c r="A37" s="42" t="s">
        <v>50</v>
      </c>
      <c r="B37" s="51" t="s">
        <v>9</v>
      </c>
      <c r="C37" s="51" t="s">
        <v>9</v>
      </c>
      <c r="D37" s="51" t="s">
        <v>9</v>
      </c>
      <c r="E37" s="51" t="s">
        <v>9</v>
      </c>
      <c r="F37" s="51" t="s">
        <v>9</v>
      </c>
      <c r="G37" s="51" t="s">
        <v>9</v>
      </c>
      <c r="H37" s="51" t="s">
        <v>9</v>
      </c>
      <c r="I37" s="51" t="s">
        <v>9</v>
      </c>
      <c r="J37" s="51" t="s">
        <v>9</v>
      </c>
      <c r="K37" s="51" t="s">
        <v>9</v>
      </c>
      <c r="L37" s="51" t="s">
        <v>9</v>
      </c>
      <c r="M37" s="51" t="s">
        <v>9</v>
      </c>
      <c r="N37" s="51" t="s">
        <v>9</v>
      </c>
      <c r="O37" s="51" t="s">
        <v>9</v>
      </c>
      <c r="P37" s="51" t="s">
        <v>9</v>
      </c>
    </row>
    <row r="38" spans="1:16" ht="15.75" customHeight="1">
      <c r="A38" s="42" t="s">
        <v>49</v>
      </c>
      <c r="B38" s="51" t="s">
        <v>9</v>
      </c>
      <c r="C38" s="51" t="s">
        <v>9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9</v>
      </c>
      <c r="K38" s="51" t="s">
        <v>9</v>
      </c>
      <c r="L38" s="51" t="s">
        <v>9</v>
      </c>
      <c r="M38" s="51" t="s">
        <v>9</v>
      </c>
      <c r="N38" s="51" t="s">
        <v>9</v>
      </c>
      <c r="O38" s="51" t="s">
        <v>9</v>
      </c>
      <c r="P38" s="51" t="s">
        <v>9</v>
      </c>
    </row>
    <row r="39" spans="1:16" ht="15.75" customHeight="1">
      <c r="A39" s="42" t="s">
        <v>48</v>
      </c>
      <c r="B39" s="51" t="s">
        <v>9</v>
      </c>
      <c r="C39" s="51" t="s">
        <v>9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9</v>
      </c>
      <c r="K39" s="51" t="s">
        <v>9</v>
      </c>
      <c r="L39" s="51" t="s">
        <v>9</v>
      </c>
      <c r="M39" s="51" t="s">
        <v>9</v>
      </c>
      <c r="N39" s="51" t="s">
        <v>9</v>
      </c>
      <c r="O39" s="51" t="s">
        <v>9</v>
      </c>
      <c r="P39" s="51" t="s">
        <v>9</v>
      </c>
    </row>
    <row r="40" spans="1:16" ht="15.75" customHeight="1">
      <c r="A40" s="42" t="s">
        <v>47</v>
      </c>
      <c r="B40" s="51" t="s">
        <v>9</v>
      </c>
      <c r="C40" s="51" t="s">
        <v>9</v>
      </c>
      <c r="D40" s="51" t="s">
        <v>9</v>
      </c>
      <c r="E40" s="51" t="s">
        <v>9</v>
      </c>
      <c r="F40" s="51" t="s">
        <v>9</v>
      </c>
      <c r="G40" s="51" t="s">
        <v>9</v>
      </c>
      <c r="H40" s="51" t="s">
        <v>9</v>
      </c>
      <c r="I40" s="51" t="s">
        <v>9</v>
      </c>
      <c r="J40" s="51" t="s">
        <v>9</v>
      </c>
      <c r="K40" s="51" t="s">
        <v>9</v>
      </c>
      <c r="L40" s="51" t="s">
        <v>9</v>
      </c>
      <c r="M40" s="51" t="s">
        <v>9</v>
      </c>
      <c r="N40" s="51" t="s">
        <v>9</v>
      </c>
      <c r="O40" s="51" t="s">
        <v>9</v>
      </c>
      <c r="P40" s="51" t="s">
        <v>9</v>
      </c>
    </row>
    <row r="41" spans="1:16" ht="15.75" customHeight="1">
      <c r="A41" s="42" t="s">
        <v>46</v>
      </c>
      <c r="B41" s="51" t="s">
        <v>9</v>
      </c>
      <c r="C41" s="51" t="s">
        <v>9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9</v>
      </c>
      <c r="K41" s="51" t="s">
        <v>9</v>
      </c>
      <c r="L41" s="51" t="s">
        <v>9</v>
      </c>
      <c r="M41" s="51" t="s">
        <v>9</v>
      </c>
      <c r="N41" s="51" t="s">
        <v>9</v>
      </c>
      <c r="O41" s="51" t="s">
        <v>9</v>
      </c>
      <c r="P41" s="51" t="s">
        <v>9</v>
      </c>
    </row>
    <row r="42" spans="1:16" ht="15.75" customHeight="1">
      <c r="A42" s="42" t="s">
        <v>45</v>
      </c>
      <c r="B42" s="51" t="s">
        <v>9</v>
      </c>
      <c r="C42" s="51" t="s">
        <v>9</v>
      </c>
      <c r="D42" s="51" t="s">
        <v>9</v>
      </c>
      <c r="E42" s="51" t="s">
        <v>9</v>
      </c>
      <c r="F42" s="51" t="s">
        <v>9</v>
      </c>
      <c r="G42" s="51" t="s">
        <v>9</v>
      </c>
      <c r="H42" s="51" t="s">
        <v>9</v>
      </c>
      <c r="I42" s="51" t="s">
        <v>9</v>
      </c>
      <c r="J42" s="51" t="s">
        <v>9</v>
      </c>
      <c r="K42" s="51" t="s">
        <v>9</v>
      </c>
      <c r="L42" s="51" t="s">
        <v>9</v>
      </c>
      <c r="M42" s="51" t="s">
        <v>9</v>
      </c>
      <c r="N42" s="51" t="s">
        <v>9</v>
      </c>
      <c r="O42" s="51" t="s">
        <v>9</v>
      </c>
      <c r="P42" s="51" t="s">
        <v>9</v>
      </c>
    </row>
    <row r="43" spans="1:16" ht="15.75" customHeight="1">
      <c r="A43" s="42" t="s">
        <v>44</v>
      </c>
      <c r="B43" s="51" t="s">
        <v>9</v>
      </c>
      <c r="C43" s="51" t="s">
        <v>9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9</v>
      </c>
      <c r="K43" s="51" t="s">
        <v>9</v>
      </c>
      <c r="L43" s="51" t="s">
        <v>9</v>
      </c>
      <c r="M43" s="51" t="s">
        <v>9</v>
      </c>
      <c r="N43" s="51" t="s">
        <v>9</v>
      </c>
      <c r="O43" s="51" t="s">
        <v>9</v>
      </c>
      <c r="P43" s="51" t="s">
        <v>9</v>
      </c>
    </row>
    <row r="44" spans="1:16" ht="15.75" customHeight="1" thickBot="1">
      <c r="A44" s="42" t="s">
        <v>43</v>
      </c>
      <c r="B44" s="51" t="s">
        <v>9</v>
      </c>
      <c r="C44" s="51" t="s">
        <v>9</v>
      </c>
      <c r="D44" s="51" t="s">
        <v>9</v>
      </c>
      <c r="E44" s="51" t="s">
        <v>9</v>
      </c>
      <c r="F44" s="51" t="s">
        <v>9</v>
      </c>
      <c r="G44" s="51" t="s">
        <v>9</v>
      </c>
      <c r="H44" s="51" t="s">
        <v>9</v>
      </c>
      <c r="I44" s="51" t="s">
        <v>9</v>
      </c>
      <c r="J44" s="51" t="s">
        <v>9</v>
      </c>
      <c r="K44" s="51" t="s">
        <v>9</v>
      </c>
      <c r="L44" s="51" t="s">
        <v>9</v>
      </c>
      <c r="M44" s="51" t="s">
        <v>9</v>
      </c>
      <c r="N44" s="51" t="s">
        <v>9</v>
      </c>
      <c r="O44" s="51" t="s">
        <v>9</v>
      </c>
      <c r="P44" s="51" t="s">
        <v>9</v>
      </c>
    </row>
    <row r="45" spans="1:16" ht="15.75" customHeight="1" thickTop="1">
      <c r="A45" s="41" t="s">
        <v>77</v>
      </c>
      <c r="B45" s="54">
        <f aca="true" t="shared" si="7" ref="B45:I45">SUM(B46:B49)</f>
        <v>15</v>
      </c>
      <c r="C45" s="54">
        <f t="shared" si="7"/>
        <v>15</v>
      </c>
      <c r="D45" s="54">
        <f t="shared" si="7"/>
        <v>0</v>
      </c>
      <c r="E45" s="54">
        <f t="shared" si="7"/>
        <v>3</v>
      </c>
      <c r="F45" s="54">
        <f t="shared" si="7"/>
        <v>3</v>
      </c>
      <c r="G45" s="54">
        <f t="shared" si="7"/>
        <v>0</v>
      </c>
      <c r="H45" s="54">
        <f t="shared" si="7"/>
        <v>7</v>
      </c>
      <c r="I45" s="54">
        <f t="shared" si="7"/>
        <v>7</v>
      </c>
      <c r="J45" s="54" t="s">
        <v>9</v>
      </c>
      <c r="K45" s="54" t="s">
        <v>9</v>
      </c>
      <c r="L45" s="54" t="s">
        <v>9</v>
      </c>
      <c r="M45" s="54" t="s">
        <v>9</v>
      </c>
      <c r="N45" s="54">
        <f>SUM(N46:N49)</f>
        <v>5</v>
      </c>
      <c r="O45" s="54">
        <f>SUM(O46:O49)</f>
        <v>5</v>
      </c>
      <c r="P45" s="54">
        <f>SUM(P46:P49)</f>
        <v>0</v>
      </c>
    </row>
    <row r="46" spans="1:16" ht="15.75" customHeight="1">
      <c r="A46" s="42" t="s">
        <v>57</v>
      </c>
      <c r="B46" s="51">
        <f>SUM(C46:D46)</f>
        <v>7</v>
      </c>
      <c r="C46" s="51">
        <f aca="true" t="shared" si="8" ref="C46:D48">SUM(F46,I46,L46,O46)</f>
        <v>7</v>
      </c>
      <c r="D46" s="51">
        <f t="shared" si="8"/>
        <v>0</v>
      </c>
      <c r="E46" s="51">
        <f>SUM(F46:G46)</f>
        <v>2</v>
      </c>
      <c r="F46" s="51">
        <v>2</v>
      </c>
      <c r="G46" s="51">
        <v>0</v>
      </c>
      <c r="H46" s="51">
        <f>SUM(I46:J46)</f>
        <v>1</v>
      </c>
      <c r="I46" s="51">
        <v>1</v>
      </c>
      <c r="J46" s="51" t="s">
        <v>9</v>
      </c>
      <c r="K46" s="51" t="s">
        <v>9</v>
      </c>
      <c r="L46" s="51" t="s">
        <v>9</v>
      </c>
      <c r="M46" s="51" t="s">
        <v>9</v>
      </c>
      <c r="N46" s="51">
        <f>SUM(O46:P46)</f>
        <v>4</v>
      </c>
      <c r="O46" s="51">
        <v>4</v>
      </c>
      <c r="P46" s="51" t="s">
        <v>9</v>
      </c>
    </row>
    <row r="47" spans="1:16" ht="15.75" customHeight="1">
      <c r="A47" s="42" t="s">
        <v>58</v>
      </c>
      <c r="B47" s="51">
        <f>SUM(C47:D47)</f>
        <v>2</v>
      </c>
      <c r="C47" s="51">
        <f t="shared" si="8"/>
        <v>2</v>
      </c>
      <c r="D47" s="51">
        <f t="shared" si="8"/>
        <v>0</v>
      </c>
      <c r="E47" s="51">
        <f>SUM(F47:G47)</f>
        <v>0</v>
      </c>
      <c r="F47" s="51">
        <v>0</v>
      </c>
      <c r="G47" s="51" t="s">
        <v>9</v>
      </c>
      <c r="H47" s="51">
        <f>SUM(I47:J47)</f>
        <v>1</v>
      </c>
      <c r="I47" s="51">
        <v>1</v>
      </c>
      <c r="J47" s="51" t="s">
        <v>9</v>
      </c>
      <c r="K47" s="51" t="s">
        <v>9</v>
      </c>
      <c r="L47" s="51" t="s">
        <v>9</v>
      </c>
      <c r="M47" s="51" t="s">
        <v>9</v>
      </c>
      <c r="N47" s="51">
        <f>SUM(O47:P47)</f>
        <v>1</v>
      </c>
      <c r="O47" s="51">
        <v>1</v>
      </c>
      <c r="P47" s="51">
        <v>0</v>
      </c>
    </row>
    <row r="48" spans="1:16" ht="15.75" customHeight="1">
      <c r="A48" s="42" t="s">
        <v>59</v>
      </c>
      <c r="B48" s="51">
        <f>SUM(C48:D48)</f>
        <v>6</v>
      </c>
      <c r="C48" s="51">
        <f t="shared" si="8"/>
        <v>6</v>
      </c>
      <c r="D48" s="51">
        <f t="shared" si="8"/>
        <v>0</v>
      </c>
      <c r="E48" s="51">
        <f>SUM(F48:G48)</f>
        <v>1</v>
      </c>
      <c r="F48" s="51">
        <v>1</v>
      </c>
      <c r="G48" s="51">
        <v>0</v>
      </c>
      <c r="H48" s="51">
        <f>SUM(I48:J48)</f>
        <v>5</v>
      </c>
      <c r="I48" s="51">
        <v>5</v>
      </c>
      <c r="J48" s="51" t="s">
        <v>9</v>
      </c>
      <c r="K48" s="51" t="s">
        <v>9</v>
      </c>
      <c r="L48" s="51" t="s">
        <v>9</v>
      </c>
      <c r="M48" s="51" t="s">
        <v>9</v>
      </c>
      <c r="N48" s="51">
        <f>SUM(O48:P48)</f>
        <v>0</v>
      </c>
      <c r="O48" s="51">
        <v>0</v>
      </c>
      <c r="P48" s="51" t="s">
        <v>9</v>
      </c>
    </row>
    <row r="49" spans="1:16" ht="15.75" customHeight="1" thickBot="1">
      <c r="A49" s="44" t="s">
        <v>60</v>
      </c>
      <c r="B49" s="56" t="s">
        <v>9</v>
      </c>
      <c r="C49" s="56" t="s">
        <v>9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9</v>
      </c>
      <c r="K49" s="56" t="s">
        <v>9</v>
      </c>
      <c r="L49" s="56" t="s">
        <v>9</v>
      </c>
      <c r="M49" s="56" t="s">
        <v>9</v>
      </c>
      <c r="N49" s="56" t="s">
        <v>9</v>
      </c>
      <c r="O49" s="56" t="s">
        <v>9</v>
      </c>
      <c r="P49" s="56" t="s">
        <v>9</v>
      </c>
    </row>
    <row r="50" spans="1:16" ht="15.75" customHeight="1" thickTop="1">
      <c r="A50" s="9"/>
      <c r="B50" s="72" t="s">
        <v>80</v>
      </c>
      <c r="P50" s="3"/>
    </row>
    <row r="51" spans="1:16" ht="19.5" customHeight="1">
      <c r="A51" s="9"/>
      <c r="P51" s="3"/>
    </row>
    <row r="52" ht="13.5">
      <c r="P52" s="3"/>
    </row>
    <row r="53" ht="13.5">
      <c r="P53" s="3"/>
    </row>
  </sheetData>
  <sheetProtection/>
  <mergeCells count="6">
    <mergeCell ref="K2:M2"/>
    <mergeCell ref="N2:P2"/>
    <mergeCell ref="A2:A3"/>
    <mergeCell ref="B2:D2"/>
    <mergeCell ref="E2:G2"/>
    <mergeCell ref="H2:J2"/>
  </mergeCells>
  <printOptions horizontalCentered="1"/>
  <pageMargins left="0.7874015748031497" right="0.7874015748031497" top="0.7874015748031497" bottom="0.7874015748031497" header="0.5118110236220472" footer="0.5118110236220472"/>
  <pageSetup firstPageNumber="38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6.50390625" style="0" bestFit="1" customWidth="1"/>
    <col min="2" max="2" width="7.00390625" style="0" customWidth="1"/>
    <col min="3" max="13" width="5.75390625" style="0" customWidth="1"/>
  </cols>
  <sheetData>
    <row r="1" spans="1:13" ht="19.5" customHeight="1">
      <c r="A1" s="96" t="s">
        <v>89</v>
      </c>
      <c r="B1" s="96"/>
      <c r="C1" s="96"/>
      <c r="D1" s="96"/>
      <c r="E1" s="1"/>
      <c r="F1" s="1"/>
      <c r="L1" s="90" t="s">
        <v>21</v>
      </c>
      <c r="M1" s="90"/>
    </row>
    <row r="2" spans="1:13" ht="39.75" customHeight="1">
      <c r="A2" s="91" t="s">
        <v>87</v>
      </c>
      <c r="B2" s="97" t="s">
        <v>1</v>
      </c>
      <c r="C2" s="95" t="s">
        <v>22</v>
      </c>
      <c r="D2" s="80"/>
      <c r="E2" s="80"/>
      <c r="F2" s="95" t="s">
        <v>23</v>
      </c>
      <c r="G2" s="80"/>
      <c r="H2" s="80"/>
      <c r="I2" s="80"/>
      <c r="J2" s="95" t="s">
        <v>24</v>
      </c>
      <c r="K2" s="80"/>
      <c r="L2" s="80"/>
      <c r="M2" s="80"/>
    </row>
    <row r="3" spans="1:13" ht="68.25" customHeight="1" thickBot="1">
      <c r="A3" s="92"/>
      <c r="B3" s="98"/>
      <c r="C3" s="49" t="s">
        <v>7</v>
      </c>
      <c r="D3" s="49" t="s">
        <v>82</v>
      </c>
      <c r="E3" s="49" t="s">
        <v>83</v>
      </c>
      <c r="F3" s="49" t="s">
        <v>7</v>
      </c>
      <c r="G3" s="49" t="s">
        <v>84</v>
      </c>
      <c r="H3" s="49" t="s">
        <v>82</v>
      </c>
      <c r="I3" s="49" t="s">
        <v>85</v>
      </c>
      <c r="J3" s="49" t="s">
        <v>7</v>
      </c>
      <c r="K3" s="49" t="s">
        <v>84</v>
      </c>
      <c r="L3" s="49" t="s">
        <v>82</v>
      </c>
      <c r="M3" s="49" t="s">
        <v>85</v>
      </c>
    </row>
    <row r="4" spans="1:13" ht="19.5" customHeight="1" thickTop="1">
      <c r="A4" s="45">
        <v>38807</v>
      </c>
      <c r="B4" s="46">
        <f>SUM(C4,F4,J4)</f>
        <v>159.49</v>
      </c>
      <c r="C4" s="47">
        <f aca="true" t="shared" si="0" ref="C4:C9">SUM(D4:E4)</f>
        <v>22.54</v>
      </c>
      <c r="D4" s="47">
        <v>8.89</v>
      </c>
      <c r="E4" s="47">
        <v>13.65</v>
      </c>
      <c r="F4" s="47">
        <f aca="true" t="shared" si="1" ref="F4:F13">SUM(G4:I4)</f>
        <v>15.86</v>
      </c>
      <c r="G4" s="47">
        <v>5.16</v>
      </c>
      <c r="H4" s="47">
        <v>8.7</v>
      </c>
      <c r="I4" s="47">
        <v>2</v>
      </c>
      <c r="J4" s="47">
        <f>SUM(K4:M4)</f>
        <v>121.09</v>
      </c>
      <c r="K4" s="47">
        <v>52.58</v>
      </c>
      <c r="L4" s="47">
        <v>68.51</v>
      </c>
      <c r="M4" s="48" t="s">
        <v>25</v>
      </c>
    </row>
    <row r="5" spans="1:13" ht="19.5" customHeight="1">
      <c r="A5" s="21">
        <v>39172</v>
      </c>
      <c r="B5" s="22">
        <f>SUM(C5,F5,J5)</f>
        <v>159.49</v>
      </c>
      <c r="C5" s="23">
        <f t="shared" si="0"/>
        <v>22.54</v>
      </c>
      <c r="D5" s="23">
        <v>8.89</v>
      </c>
      <c r="E5" s="23">
        <v>13.65</v>
      </c>
      <c r="F5" s="23">
        <f t="shared" si="1"/>
        <v>15.86</v>
      </c>
      <c r="G5" s="23">
        <v>5.16</v>
      </c>
      <c r="H5" s="23">
        <v>8.7</v>
      </c>
      <c r="I5" s="23">
        <v>2</v>
      </c>
      <c r="J5" s="23">
        <f>SUM(K5:M5)</f>
        <v>121.09</v>
      </c>
      <c r="K5" s="23">
        <v>52.58</v>
      </c>
      <c r="L5" s="23">
        <v>68.51</v>
      </c>
      <c r="M5" s="24" t="s">
        <v>81</v>
      </c>
    </row>
    <row r="6" spans="1:13" ht="19.5" customHeight="1">
      <c r="A6" s="21">
        <v>39538</v>
      </c>
      <c r="B6" s="22">
        <f>SUM(C6,F6,J6)</f>
        <v>159.49</v>
      </c>
      <c r="C6" s="23">
        <f t="shared" si="0"/>
        <v>22.54</v>
      </c>
      <c r="D6" s="23">
        <v>8.89</v>
      </c>
      <c r="E6" s="23">
        <v>13.65</v>
      </c>
      <c r="F6" s="23">
        <f t="shared" si="1"/>
        <v>15.86</v>
      </c>
      <c r="G6" s="23">
        <v>5.16</v>
      </c>
      <c r="H6" s="23">
        <v>8.7</v>
      </c>
      <c r="I6" s="23">
        <v>2</v>
      </c>
      <c r="J6" s="23">
        <f>SUM(K6:M6)</f>
        <v>121.09</v>
      </c>
      <c r="K6" s="23">
        <v>52.58</v>
      </c>
      <c r="L6" s="23">
        <v>68.51</v>
      </c>
      <c r="M6" s="24" t="s">
        <v>81</v>
      </c>
    </row>
    <row r="7" spans="1:13" ht="19.5" customHeight="1">
      <c r="A7" s="21">
        <v>39903</v>
      </c>
      <c r="B7" s="22">
        <f aca="true" t="shared" si="2" ref="B7:B13">SUM(C7,F7,J7)</f>
        <v>159.49</v>
      </c>
      <c r="C7" s="23">
        <f t="shared" si="0"/>
        <v>22.54</v>
      </c>
      <c r="D7" s="23">
        <v>8.89</v>
      </c>
      <c r="E7" s="23">
        <v>13.65</v>
      </c>
      <c r="F7" s="23">
        <f t="shared" si="1"/>
        <v>15.86</v>
      </c>
      <c r="G7" s="23">
        <v>5.16</v>
      </c>
      <c r="H7" s="23">
        <v>8.7</v>
      </c>
      <c r="I7" s="23">
        <v>2</v>
      </c>
      <c r="J7" s="23">
        <f aca="true" t="shared" si="3" ref="J7:J13">SUM(K7:M7)</f>
        <v>121.09</v>
      </c>
      <c r="K7" s="23">
        <v>52.58</v>
      </c>
      <c r="L7" s="23">
        <v>68.51</v>
      </c>
      <c r="M7" s="24" t="s">
        <v>81</v>
      </c>
    </row>
    <row r="8" spans="1:13" ht="19.5" customHeight="1" thickBot="1">
      <c r="A8" s="29">
        <v>40268</v>
      </c>
      <c r="B8" s="30">
        <f t="shared" si="2"/>
        <v>159.49</v>
      </c>
      <c r="C8" s="31">
        <f t="shared" si="0"/>
        <v>22.54</v>
      </c>
      <c r="D8" s="31">
        <f>SUM(D9:D14)</f>
        <v>8.89</v>
      </c>
      <c r="E8" s="31">
        <f>SUM(E9:E14)</f>
        <v>13.65</v>
      </c>
      <c r="F8" s="31">
        <f t="shared" si="1"/>
        <v>15.86</v>
      </c>
      <c r="G8" s="31">
        <f>SUM(G9:G14)</f>
        <v>5.16</v>
      </c>
      <c r="H8" s="31">
        <f>SUM(H9:H14)</f>
        <v>8.7</v>
      </c>
      <c r="I8" s="31">
        <f>SUM(I9:I14)</f>
        <v>2</v>
      </c>
      <c r="J8" s="31">
        <f t="shared" si="3"/>
        <v>121.09</v>
      </c>
      <c r="K8" s="31">
        <f>SUM(K9:K14)</f>
        <v>52.57999999999999</v>
      </c>
      <c r="L8" s="31">
        <f>SUM(L9:L14)</f>
        <v>68.51</v>
      </c>
      <c r="M8" s="32" t="s">
        <v>81</v>
      </c>
    </row>
    <row r="9" spans="1:13" ht="19.5" customHeight="1" thickTop="1">
      <c r="A9" s="15" t="s">
        <v>67</v>
      </c>
      <c r="B9" s="27">
        <f t="shared" si="2"/>
        <v>69.83</v>
      </c>
      <c r="C9" s="28">
        <f t="shared" si="0"/>
        <v>22.54</v>
      </c>
      <c r="D9" s="28">
        <v>8.89</v>
      </c>
      <c r="E9" s="28">
        <v>13.65</v>
      </c>
      <c r="F9" s="28">
        <f t="shared" si="1"/>
        <v>12.79</v>
      </c>
      <c r="G9" s="28">
        <v>4.09</v>
      </c>
      <c r="H9" s="28">
        <v>8.7</v>
      </c>
      <c r="I9" s="28" t="s">
        <v>9</v>
      </c>
      <c r="J9" s="28">
        <f>SUM(K9:M9)</f>
        <v>34.5</v>
      </c>
      <c r="K9" s="28">
        <v>11.14</v>
      </c>
      <c r="L9" s="28">
        <v>23.36</v>
      </c>
      <c r="M9" s="28" t="s">
        <v>81</v>
      </c>
    </row>
    <row r="10" spans="1:13" ht="19.5" customHeight="1">
      <c r="A10" s="10" t="s">
        <v>68</v>
      </c>
      <c r="B10" s="25">
        <f t="shared" si="2"/>
        <v>12.96</v>
      </c>
      <c r="C10" s="26" t="s">
        <v>9</v>
      </c>
      <c r="D10" s="26" t="s">
        <v>9</v>
      </c>
      <c r="E10" s="26" t="s">
        <v>9</v>
      </c>
      <c r="F10" s="26">
        <f t="shared" si="1"/>
        <v>3.0700000000000003</v>
      </c>
      <c r="G10" s="26">
        <v>1.07</v>
      </c>
      <c r="H10" s="26" t="s">
        <v>9</v>
      </c>
      <c r="I10" s="26">
        <v>2</v>
      </c>
      <c r="J10" s="26">
        <f t="shared" si="3"/>
        <v>9.89</v>
      </c>
      <c r="K10" s="26">
        <v>3.5</v>
      </c>
      <c r="L10" s="26">
        <v>6.39</v>
      </c>
      <c r="M10" s="26" t="s">
        <v>81</v>
      </c>
    </row>
    <row r="11" spans="1:13" ht="19.5" customHeight="1">
      <c r="A11" s="10" t="s">
        <v>71</v>
      </c>
      <c r="B11" s="25">
        <f t="shared" si="2"/>
        <v>44.58</v>
      </c>
      <c r="C11" s="26" t="s">
        <v>9</v>
      </c>
      <c r="D11" s="26" t="s">
        <v>9</v>
      </c>
      <c r="E11" s="26" t="s">
        <v>9</v>
      </c>
      <c r="F11" s="26">
        <f t="shared" si="1"/>
        <v>0</v>
      </c>
      <c r="G11" s="26" t="s">
        <v>9</v>
      </c>
      <c r="H11" s="26" t="s">
        <v>9</v>
      </c>
      <c r="I11" s="26" t="s">
        <v>9</v>
      </c>
      <c r="J11" s="26">
        <f t="shared" si="3"/>
        <v>44.58</v>
      </c>
      <c r="K11" s="26">
        <v>22.91</v>
      </c>
      <c r="L11" s="26">
        <v>21.67</v>
      </c>
      <c r="M11" s="26" t="s">
        <v>81</v>
      </c>
    </row>
    <row r="12" spans="1:13" ht="19.5" customHeight="1">
      <c r="A12" s="10" t="s">
        <v>70</v>
      </c>
      <c r="B12" s="25">
        <f t="shared" si="2"/>
        <v>6.99</v>
      </c>
      <c r="C12" s="26" t="s">
        <v>9</v>
      </c>
      <c r="D12" s="26" t="s">
        <v>9</v>
      </c>
      <c r="E12" s="26" t="s">
        <v>9</v>
      </c>
      <c r="F12" s="26">
        <f t="shared" si="1"/>
        <v>0</v>
      </c>
      <c r="G12" s="26" t="s">
        <v>9</v>
      </c>
      <c r="H12" s="26" t="s">
        <v>9</v>
      </c>
      <c r="I12" s="26" t="s">
        <v>9</v>
      </c>
      <c r="J12" s="26">
        <f t="shared" si="3"/>
        <v>6.99</v>
      </c>
      <c r="K12" s="26">
        <v>2.16</v>
      </c>
      <c r="L12" s="26">
        <v>4.83</v>
      </c>
      <c r="M12" s="26" t="s">
        <v>81</v>
      </c>
    </row>
    <row r="13" spans="1:13" ht="19.5" customHeight="1">
      <c r="A13" s="10" t="s">
        <v>10</v>
      </c>
      <c r="B13" s="25">
        <f t="shared" si="2"/>
        <v>25.13</v>
      </c>
      <c r="C13" s="26" t="s">
        <v>9</v>
      </c>
      <c r="D13" s="26" t="s">
        <v>9</v>
      </c>
      <c r="E13" s="26" t="s">
        <v>9</v>
      </c>
      <c r="F13" s="26">
        <f t="shared" si="1"/>
        <v>0</v>
      </c>
      <c r="G13" s="26" t="s">
        <v>9</v>
      </c>
      <c r="H13" s="26" t="s">
        <v>9</v>
      </c>
      <c r="I13" s="26" t="s">
        <v>9</v>
      </c>
      <c r="J13" s="26">
        <f t="shared" si="3"/>
        <v>25.13</v>
      </c>
      <c r="K13" s="26">
        <v>12.87</v>
      </c>
      <c r="L13" s="26">
        <v>12.26</v>
      </c>
      <c r="M13" s="26" t="s">
        <v>81</v>
      </c>
    </row>
    <row r="14" spans="1:14" ht="19.5" customHeight="1">
      <c r="A14" s="4"/>
      <c r="B14" s="6"/>
      <c r="C14" s="7"/>
      <c r="D14" s="7"/>
      <c r="E14" s="7"/>
      <c r="F14" s="7"/>
      <c r="G14" s="7"/>
      <c r="H14" s="7"/>
      <c r="I14" s="7"/>
      <c r="J14" s="8"/>
      <c r="K14" s="7"/>
      <c r="L14" s="8"/>
      <c r="M14" s="7"/>
      <c r="N14" s="3"/>
    </row>
    <row r="15" ht="19.5" customHeight="1"/>
    <row r="16" spans="1:9" ht="19.5" customHeight="1">
      <c r="A16" s="66" t="s">
        <v>88</v>
      </c>
      <c r="B16" s="2"/>
      <c r="C16" s="2"/>
      <c r="D16" s="2"/>
      <c r="E16" s="2"/>
      <c r="F16" s="2"/>
      <c r="G16" s="64" t="s">
        <v>28</v>
      </c>
      <c r="H16" s="71"/>
      <c r="I16" s="71"/>
    </row>
    <row r="17" spans="1:7" ht="19.5" customHeight="1" thickBot="1">
      <c r="A17" s="68" t="s">
        <v>93</v>
      </c>
      <c r="B17" s="85" t="s">
        <v>29</v>
      </c>
      <c r="C17" s="85"/>
      <c r="D17" s="85" t="s">
        <v>30</v>
      </c>
      <c r="E17" s="85"/>
      <c r="F17" s="85" t="s">
        <v>31</v>
      </c>
      <c r="G17" s="85"/>
    </row>
    <row r="18" spans="1:7" ht="19.5" customHeight="1" thickTop="1">
      <c r="A18" s="69" t="s">
        <v>5</v>
      </c>
      <c r="B18" s="99">
        <v>5893</v>
      </c>
      <c r="C18" s="99"/>
      <c r="D18" s="99">
        <v>12586501</v>
      </c>
      <c r="E18" s="99"/>
      <c r="F18" s="100">
        <v>54500</v>
      </c>
      <c r="G18" s="100"/>
    </row>
    <row r="19" spans="1:7" ht="19.5" customHeight="1">
      <c r="A19" s="70" t="s">
        <v>34</v>
      </c>
      <c r="B19" s="101">
        <v>5600</v>
      </c>
      <c r="C19" s="101"/>
      <c r="D19" s="101">
        <v>12513173</v>
      </c>
      <c r="E19" s="101"/>
      <c r="F19" s="102">
        <v>54131</v>
      </c>
      <c r="G19" s="102"/>
    </row>
    <row r="20" spans="1:7" ht="19.5" customHeight="1">
      <c r="A20" s="70" t="s">
        <v>66</v>
      </c>
      <c r="B20" s="103">
        <v>5054</v>
      </c>
      <c r="C20" s="103"/>
      <c r="D20" s="103">
        <v>11385164</v>
      </c>
      <c r="E20" s="103"/>
      <c r="F20" s="104">
        <v>46791</v>
      </c>
      <c r="G20" s="104"/>
    </row>
    <row r="21" spans="1:7" ht="19.5" customHeight="1">
      <c r="A21" s="70" t="s">
        <v>78</v>
      </c>
      <c r="B21" s="103">
        <v>5216</v>
      </c>
      <c r="C21" s="103"/>
      <c r="D21" s="103">
        <v>11192808</v>
      </c>
      <c r="E21" s="103"/>
      <c r="F21" s="104">
        <v>45645</v>
      </c>
      <c r="G21" s="104"/>
    </row>
    <row r="22" spans="1:7" ht="19.5" customHeight="1">
      <c r="A22" s="70" t="s">
        <v>79</v>
      </c>
      <c r="B22" s="103">
        <v>4552</v>
      </c>
      <c r="C22" s="103"/>
      <c r="D22" s="103">
        <v>10604632</v>
      </c>
      <c r="E22" s="103"/>
      <c r="F22" s="104">
        <v>41480</v>
      </c>
      <c r="G22" s="104"/>
    </row>
  </sheetData>
  <sheetProtection/>
  <mergeCells count="25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J2:M2"/>
    <mergeCell ref="A1:D1"/>
    <mergeCell ref="A2:A3"/>
    <mergeCell ref="C2:E2"/>
    <mergeCell ref="F2:I2"/>
    <mergeCell ref="B2:B3"/>
    <mergeCell ref="L1:M1"/>
  </mergeCells>
  <printOptions/>
  <pageMargins left="0.7874015748031497" right="0.7874015748031497" top="0.7874015748031497" bottom="0.7874015748031497" header="0.5118110236220472" footer="0.5118110236220472"/>
  <pageSetup firstPageNumber="4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2012-03-13T00:11:14Z</cp:lastPrinted>
  <dcterms:created xsi:type="dcterms:W3CDTF">2008-01-24T09:40:26Z</dcterms:created>
  <dcterms:modified xsi:type="dcterms:W3CDTF">2012-03-13T10:40:36Z</dcterms:modified>
  <cp:category/>
  <cp:version/>
  <cp:contentType/>
  <cp:contentStatus/>
</cp:coreProperties>
</file>