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1"/>
  </bookViews>
  <sheets>
    <sheet name="第１,2表国営治山　災害復旧" sheetId="1" r:id="rId1"/>
    <sheet name="第3表　治山事業実績" sheetId="2" r:id="rId2"/>
  </sheets>
  <definedNames>
    <definedName name="_xlnm.Print_Titles" localSheetId="1">'第3表　治山事業実績'!$A:$B</definedName>
  </definedNames>
  <calcPr fullCalcOnLoad="1"/>
</workbook>
</file>

<file path=xl/sharedStrings.xml><?xml version="1.0" encoding="utf-8"?>
<sst xmlns="http://schemas.openxmlformats.org/spreadsheetml/2006/main" count="1632" uniqueCount="96">
  <si>
    <t>第１表　国営治山事業</t>
  </si>
  <si>
    <t>平成１６年</t>
  </si>
  <si>
    <t>平成１７年</t>
  </si>
  <si>
    <t>日　光　市</t>
  </si>
  <si>
    <t>（単位：ha、千円）</t>
  </si>
  <si>
    <t>年　　　次</t>
  </si>
  <si>
    <t>面　　　　　積</t>
  </si>
  <si>
    <t>事　　業　　費</t>
  </si>
  <si>
    <t>平成１８年</t>
  </si>
  <si>
    <t>７　治山及び保安林</t>
  </si>
  <si>
    <t>第２表　林地荒廃防止施設災害復旧事業</t>
  </si>
  <si>
    <t>（単位：箇所、千円）</t>
  </si>
  <si>
    <t>箇　　　　　所</t>
  </si>
  <si>
    <t>第３表　県営治山事業実施状況</t>
  </si>
  <si>
    <t>-</t>
  </si>
  <si>
    <t>真岡市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</si>
  <si>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</si>
  <si>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</si>
  <si>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</si>
  <si>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</si>
  <si>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</si>
  <si>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</si>
  <si>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</si>
  <si>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</si>
  <si>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</si>
  <si>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</si>
  <si>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</si>
  <si>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</si>
  <si>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</si>
  <si>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栃木市</t>
  </si>
  <si>
    <t>野木町</t>
  </si>
  <si>
    <t>大平町</t>
  </si>
  <si>
    <t>岩舟町</t>
  </si>
  <si>
    <t>日光治山事務所</t>
  </si>
  <si>
    <t>前ページからの続き　（単位：ha、千円）</t>
  </si>
  <si>
    <t>総額</t>
  </si>
  <si>
    <t>復旧</t>
  </si>
  <si>
    <t>予防</t>
  </si>
  <si>
    <t>保安林改良</t>
  </si>
  <si>
    <t>保育</t>
  </si>
  <si>
    <t>保安林管理道</t>
  </si>
  <si>
    <t>地域防災対策総合治山</t>
  </si>
  <si>
    <t>水源森林総合整備</t>
  </si>
  <si>
    <t>水源流域広域保全</t>
  </si>
  <si>
    <t>集落水源山地整備</t>
  </si>
  <si>
    <t>水源流域地域保全</t>
  </si>
  <si>
    <t>森林水環境総合整備</t>
  </si>
  <si>
    <t>生活環境保全林整備</t>
  </si>
  <si>
    <t>自然環境保全治山</t>
  </si>
  <si>
    <t>環境防災林整備</t>
  </si>
  <si>
    <t>国有林野内補助治山</t>
  </si>
  <si>
    <t>地すべり防止</t>
  </si>
  <si>
    <t>計</t>
  </si>
  <si>
    <t>災害関連緊急治山</t>
  </si>
  <si>
    <t>林地荒廃防止施設災害復旧</t>
  </si>
  <si>
    <t>県単治山</t>
  </si>
  <si>
    <t>緊急雇用対策</t>
  </si>
  <si>
    <t>市町村</t>
  </si>
  <si>
    <t>面積</t>
  </si>
  <si>
    <t>事業費</t>
  </si>
  <si>
    <t>-</t>
  </si>
  <si>
    <t>平成16年度</t>
  </si>
  <si>
    <t>平成17年度</t>
  </si>
  <si>
    <t>平成18年度</t>
  </si>
  <si>
    <t>宇都宮市</t>
  </si>
  <si>
    <t>上三川町</t>
  </si>
  <si>
    <t>-</t>
  </si>
  <si>
    <t>さくら市</t>
  </si>
  <si>
    <t>-</t>
  </si>
  <si>
    <t>那須塩原市</t>
  </si>
  <si>
    <t>那須烏山市</t>
  </si>
  <si>
    <t>-</t>
  </si>
  <si>
    <t>那珂川町</t>
  </si>
  <si>
    <t>佐野市</t>
  </si>
  <si>
    <t>-</t>
  </si>
  <si>
    <t>小山市</t>
  </si>
  <si>
    <t>下野市</t>
  </si>
  <si>
    <t>-</t>
  </si>
  <si>
    <t>壬生町</t>
  </si>
  <si>
    <t>藤岡町</t>
  </si>
  <si>
    <t>都賀町</t>
  </si>
  <si>
    <t>平成１９年</t>
  </si>
  <si>
    <t>平成19年度</t>
  </si>
  <si>
    <t>-</t>
  </si>
  <si>
    <t>-</t>
  </si>
  <si>
    <t>-</t>
  </si>
  <si>
    <t>-</t>
  </si>
  <si>
    <t>平成20年度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</si>
  <si>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</si>
  <si>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</si>
  <si>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</si>
  <si>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</si>
  <si>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</si>
  <si>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平成２０年</t>
  </si>
  <si>
    <t>奥地保安林保全緊急対策</t>
  </si>
  <si>
    <t>事  務  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</si>
</sst>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</numFmts>
  <fonts count="22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20" xfId="48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1" fillId="0" borderId="20" xfId="48" applyFont="1" applyBorder="1" applyAlignment="1">
      <alignment horizontal="right" vertical="center"/>
    </xf>
    <xf numFmtId="38" fontId="1" fillId="0" borderId="20" xfId="48" applyFont="1" applyBorder="1" applyAlignment="1">
      <alignment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38" fontId="1" fillId="0" borderId="27" xfId="48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38" fontId="1" fillId="0" borderId="26" xfId="48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2" fontId="1" fillId="0" borderId="29" xfId="0" applyNumberFormat="1" applyFont="1" applyBorder="1" applyAlignment="1">
      <alignment horizontal="right" vertical="center"/>
    </xf>
    <xf numFmtId="38" fontId="1" fillId="0" borderId="30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14" xfId="48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2" fontId="1" fillId="0" borderId="32" xfId="0" applyNumberFormat="1" applyFont="1" applyBorder="1" applyAlignment="1">
      <alignment horizontal="right" vertical="center" shrinkToFit="1"/>
    </xf>
    <xf numFmtId="38" fontId="1" fillId="0" borderId="10" xfId="48" applyFont="1" applyBorder="1" applyAlignment="1">
      <alignment horizontal="right" vertical="center" shrinkToFit="1"/>
    </xf>
    <xf numFmtId="2" fontId="1" fillId="0" borderId="32" xfId="0" applyNumberFormat="1" applyFont="1" applyBorder="1" applyAlignment="1">
      <alignment vertical="center" shrinkToFit="1"/>
    </xf>
    <xf numFmtId="38" fontId="1" fillId="0" borderId="33" xfId="48" applyFont="1" applyBorder="1" applyAlignment="1">
      <alignment vertical="center" shrinkToFit="1"/>
    </xf>
    <xf numFmtId="2" fontId="1" fillId="0" borderId="11" xfId="0" applyNumberFormat="1" applyFont="1" applyBorder="1" applyAlignment="1">
      <alignment vertical="center" shrinkToFit="1"/>
    </xf>
    <xf numFmtId="38" fontId="1" fillId="0" borderId="10" xfId="48" applyFont="1" applyBorder="1" applyAlignment="1">
      <alignment vertical="center" shrinkToFit="1"/>
    </xf>
    <xf numFmtId="2" fontId="1" fillId="0" borderId="11" xfId="0" applyNumberFormat="1" applyFont="1" applyBorder="1" applyAlignment="1">
      <alignment horizontal="right" vertical="center" shrinkToFit="1"/>
    </xf>
    <xf numFmtId="38" fontId="1" fillId="0" borderId="33" xfId="48" applyFont="1" applyBorder="1" applyAlignment="1">
      <alignment horizontal="right" vertical="center" shrinkToFit="1"/>
    </xf>
    <xf numFmtId="2" fontId="1" fillId="0" borderId="11" xfId="0" applyNumberFormat="1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38" fontId="1" fillId="0" borderId="16" xfId="48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horizontal="distributed" vertical="center"/>
    </xf>
    <xf numFmtId="2" fontId="1" fillId="0" borderId="29" xfId="0" applyNumberFormat="1" applyFont="1" applyBorder="1" applyAlignment="1">
      <alignment horizontal="right" vertical="center" shrinkToFit="1"/>
    </xf>
    <xf numFmtId="38" fontId="1" fillId="0" borderId="14" xfId="48" applyFont="1" applyBorder="1" applyAlignment="1">
      <alignment horizontal="right" vertical="center" shrinkToFi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distributed" vertical="center"/>
    </xf>
    <xf numFmtId="38" fontId="1" fillId="0" borderId="39" xfId="48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1" fillId="0" borderId="42" xfId="48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8" fontId="1" fillId="0" borderId="30" xfId="48" applyFont="1" applyBorder="1" applyAlignment="1">
      <alignment horizontal="right" vertical="center" shrinkToFit="1"/>
    </xf>
    <xf numFmtId="2" fontId="1" fillId="0" borderId="13" xfId="0" applyNumberFormat="1" applyFont="1" applyBorder="1" applyAlignment="1">
      <alignment horizontal="right" vertical="center" shrinkToFit="1"/>
    </xf>
    <xf numFmtId="38" fontId="1" fillId="0" borderId="41" xfId="48" applyFont="1" applyBorder="1" applyAlignment="1">
      <alignment horizontal="right" vertical="center" shrinkToFit="1"/>
    </xf>
    <xf numFmtId="2" fontId="1" fillId="0" borderId="34" xfId="0" applyNumberFormat="1" applyFont="1" applyBorder="1" applyAlignment="1">
      <alignment horizontal="right" vertical="center" shrinkToFit="1"/>
    </xf>
    <xf numFmtId="38" fontId="1" fillId="0" borderId="16" xfId="48" applyFont="1" applyBorder="1" applyAlignment="1">
      <alignment horizontal="right" vertical="center" shrinkToFit="1"/>
    </xf>
    <xf numFmtId="38" fontId="1" fillId="0" borderId="0" xfId="48" applyFont="1" applyAlignment="1">
      <alignment vertical="center"/>
    </xf>
    <xf numFmtId="2" fontId="1" fillId="0" borderId="43" xfId="0" applyNumberFormat="1" applyFont="1" applyBorder="1" applyAlignment="1">
      <alignment horizontal="right" vertical="center"/>
    </xf>
    <xf numFmtId="38" fontId="1" fillId="0" borderId="44" xfId="48" applyFont="1" applyBorder="1" applyAlignment="1">
      <alignment horizontal="right" vertical="center"/>
    </xf>
    <xf numFmtId="2" fontId="1" fillId="0" borderId="45" xfId="0" applyNumberFormat="1" applyFont="1" applyBorder="1" applyAlignment="1">
      <alignment horizontal="right" vertical="center"/>
    </xf>
    <xf numFmtId="38" fontId="1" fillId="0" borderId="39" xfId="48" applyFont="1" applyBorder="1" applyAlignment="1">
      <alignment horizontal="right" vertical="center" shrinkToFit="1"/>
    </xf>
    <xf numFmtId="2" fontId="1" fillId="0" borderId="40" xfId="0" applyNumberFormat="1" applyFont="1" applyBorder="1" applyAlignment="1">
      <alignment horizontal="right" vertical="center" shrinkToFit="1"/>
    </xf>
    <xf numFmtId="38" fontId="1" fillId="0" borderId="42" xfId="48" applyFont="1" applyBorder="1" applyAlignment="1">
      <alignment horizontal="right" vertical="center" shrinkToFit="1"/>
    </xf>
    <xf numFmtId="182" fontId="1" fillId="0" borderId="33" xfId="48" applyNumberFormat="1" applyFont="1" applyBorder="1" applyAlignment="1">
      <alignment vertical="center" shrinkToFit="1"/>
    </xf>
    <xf numFmtId="0" fontId="1" fillId="0" borderId="20" xfId="0" applyFont="1" applyBorder="1" applyAlignment="1">
      <alignment horizontal="right" vertical="center"/>
    </xf>
    <xf numFmtId="2" fontId="1" fillId="0" borderId="25" xfId="0" applyNumberFormat="1" applyFont="1" applyBorder="1" applyAlignment="1">
      <alignment vertical="center" shrinkToFit="1"/>
    </xf>
    <xf numFmtId="2" fontId="1" fillId="0" borderId="37" xfId="0" applyNumberFormat="1" applyFont="1" applyBorder="1" applyAlignment="1">
      <alignment vertical="center" shrinkToFit="1"/>
    </xf>
    <xf numFmtId="182" fontId="1" fillId="0" borderId="27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182" fontId="1" fillId="0" borderId="28" xfId="0" applyNumberFormat="1" applyFont="1" applyBorder="1" applyAlignment="1">
      <alignment horizontal="right" vertical="center" shrinkToFit="1"/>
    </xf>
    <xf numFmtId="2" fontId="1" fillId="0" borderId="46" xfId="0" applyNumberFormat="1" applyFont="1" applyBorder="1" applyAlignment="1">
      <alignment vertical="center" shrinkToFit="1"/>
    </xf>
    <xf numFmtId="182" fontId="1" fillId="0" borderId="28" xfId="0" applyNumberFormat="1" applyFont="1" applyBorder="1" applyAlignment="1">
      <alignment vertical="center" shrinkToFit="1"/>
    </xf>
    <xf numFmtId="182" fontId="1" fillId="0" borderId="47" xfId="0" applyNumberFormat="1" applyFont="1" applyBorder="1" applyAlignment="1">
      <alignment vertical="center" shrinkToFit="1"/>
    </xf>
    <xf numFmtId="2" fontId="1" fillId="0" borderId="25" xfId="0" applyNumberFormat="1" applyFont="1" applyBorder="1" applyAlignment="1">
      <alignment horizontal="right" vertical="center" shrinkToFit="1"/>
    </xf>
    <xf numFmtId="38" fontId="1" fillId="0" borderId="27" xfId="48" applyFont="1" applyBorder="1" applyAlignment="1">
      <alignment horizontal="right" vertical="center" shrinkToFit="1"/>
    </xf>
    <xf numFmtId="2" fontId="1" fillId="0" borderId="25" xfId="0" applyNumberFormat="1" applyFont="1" applyBorder="1" applyAlignment="1">
      <alignment horizontal="right" vertical="center"/>
    </xf>
    <xf numFmtId="38" fontId="1" fillId="0" borderId="26" xfId="48" applyFont="1" applyBorder="1" applyAlignment="1">
      <alignment horizontal="right" vertical="center"/>
    </xf>
    <xf numFmtId="182" fontId="1" fillId="0" borderId="30" xfId="48" applyNumberFormat="1" applyFont="1" applyBorder="1" applyAlignment="1">
      <alignment horizontal="right" vertical="center"/>
    </xf>
    <xf numFmtId="182" fontId="1" fillId="0" borderId="30" xfId="0" applyNumberFormat="1" applyFont="1" applyBorder="1" applyAlignment="1">
      <alignment horizontal="right" vertical="center"/>
    </xf>
    <xf numFmtId="182" fontId="1" fillId="0" borderId="39" xfId="0" applyNumberFormat="1" applyFont="1" applyBorder="1" applyAlignment="1">
      <alignment horizontal="right" vertical="center"/>
    </xf>
    <xf numFmtId="38" fontId="1" fillId="0" borderId="48" xfId="48" applyFont="1" applyBorder="1" applyAlignment="1">
      <alignment vertical="center" shrinkToFit="1"/>
    </xf>
    <xf numFmtId="182" fontId="1" fillId="0" borderId="33" xfId="48" applyNumberFormat="1" applyFont="1" applyBorder="1" applyAlignment="1">
      <alignment horizontal="right" vertical="center"/>
    </xf>
    <xf numFmtId="182" fontId="1" fillId="0" borderId="42" xfId="48" applyNumberFormat="1" applyFont="1" applyBorder="1" applyAlignment="1">
      <alignment horizontal="right" vertical="center"/>
    </xf>
    <xf numFmtId="182" fontId="1" fillId="0" borderId="42" xfId="48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48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38" fontId="1" fillId="0" borderId="20" xfId="48" applyFont="1" applyBorder="1" applyAlignment="1">
      <alignment horizontal="right" vertical="center"/>
    </xf>
    <xf numFmtId="0" fontId="1" fillId="0" borderId="51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70" zoomScaleNormal="70" zoomScalePageLayoutView="0" workbookViewId="0" topLeftCell="A8">
      <selection activeCell="I22" sqref="I22"/>
    </sheetView>
  </sheetViews>
  <sheetFormatPr defaultColWidth="7.8984375" defaultRowHeight="28.5" customHeight="1"/>
  <cols>
    <col min="1" max="1" width="18.5" style="1" customWidth="1"/>
    <col min="2" max="2" width="10" style="1" customWidth="1"/>
    <col min="3" max="3" width="13.59765625" style="1" customWidth="1"/>
    <col min="4" max="5" width="10" style="1" customWidth="1"/>
    <col min="6" max="6" width="13.59765625" style="1" customWidth="1"/>
    <col min="7" max="7" width="10" style="1" customWidth="1"/>
    <col min="8" max="16384" width="7.8984375" style="1" customWidth="1"/>
  </cols>
  <sheetData>
    <row r="1" ht="28.5" customHeight="1">
      <c r="A1" s="24" t="s">
        <v>9</v>
      </c>
    </row>
    <row r="3" spans="1:7" ht="28.5" customHeight="1">
      <c r="A3" s="104" t="s">
        <v>0</v>
      </c>
      <c r="B3" s="104"/>
      <c r="C3" s="104"/>
      <c r="D3" s="104"/>
      <c r="E3" s="104"/>
      <c r="F3" s="104"/>
      <c r="G3" s="104"/>
    </row>
    <row r="4" spans="5:7" ht="28.5" customHeight="1">
      <c r="E4" s="105" t="s">
        <v>4</v>
      </c>
      <c r="F4" s="105"/>
      <c r="G4" s="105"/>
    </row>
    <row r="5" spans="1:7" ht="28.5" customHeight="1">
      <c r="A5" s="106" t="s">
        <v>5</v>
      </c>
      <c r="B5" s="108" t="s">
        <v>3</v>
      </c>
      <c r="C5" s="109"/>
      <c r="D5" s="109"/>
      <c r="E5" s="109"/>
      <c r="F5" s="109"/>
      <c r="G5" s="109"/>
    </row>
    <row r="6" spans="1:7" ht="28.5" customHeight="1">
      <c r="A6" s="107"/>
      <c r="B6" s="2"/>
      <c r="C6" s="9" t="s">
        <v>6</v>
      </c>
      <c r="D6" s="3"/>
      <c r="E6" s="2"/>
      <c r="F6" s="9" t="s">
        <v>7</v>
      </c>
      <c r="G6" s="9"/>
    </row>
    <row r="7" spans="1:7" ht="28.5" customHeight="1">
      <c r="A7" s="5" t="s">
        <v>1</v>
      </c>
      <c r="B7" s="6"/>
      <c r="C7" s="19">
        <v>22.29</v>
      </c>
      <c r="D7" s="13"/>
      <c r="E7" s="6"/>
      <c r="F7" s="17">
        <v>354684</v>
      </c>
      <c r="G7" s="10"/>
    </row>
    <row r="8" spans="1:7" ht="28.5" customHeight="1">
      <c r="A8" s="5" t="s">
        <v>2</v>
      </c>
      <c r="B8" s="6"/>
      <c r="C8" s="19">
        <v>17.43</v>
      </c>
      <c r="D8" s="13"/>
      <c r="E8" s="6"/>
      <c r="F8" s="17">
        <v>328628</v>
      </c>
      <c r="G8" s="12"/>
    </row>
    <row r="9" spans="1:7" ht="28.5" customHeight="1">
      <c r="A9" s="5" t="s">
        <v>8</v>
      </c>
      <c r="B9" s="6"/>
      <c r="C9" s="19">
        <v>15.52</v>
      </c>
      <c r="D9" s="13"/>
      <c r="E9" s="6"/>
      <c r="F9" s="17">
        <v>398375</v>
      </c>
      <c r="G9" s="12"/>
    </row>
    <row r="10" spans="1:7" ht="28.5" customHeight="1">
      <c r="A10" s="5" t="s">
        <v>81</v>
      </c>
      <c r="B10" s="6"/>
      <c r="C10" s="19">
        <v>13.02</v>
      </c>
      <c r="D10" s="13"/>
      <c r="E10" s="6"/>
      <c r="F10" s="17">
        <v>397753</v>
      </c>
      <c r="G10" s="12"/>
    </row>
    <row r="11" spans="1:7" ht="28.5" customHeight="1">
      <c r="A11" s="7" t="s">
        <v>93</v>
      </c>
      <c r="B11" s="8"/>
      <c r="C11" s="20">
        <v>12</v>
      </c>
      <c r="D11" s="15"/>
      <c r="E11" s="8"/>
      <c r="F11" s="18">
        <v>397864</v>
      </c>
      <c r="G11" s="14"/>
    </row>
    <row r="14" spans="1:7" ht="28.5" customHeight="1">
      <c r="A14" s="104" t="s">
        <v>10</v>
      </c>
      <c r="B14" s="104"/>
      <c r="C14" s="104"/>
      <c r="D14" s="104"/>
      <c r="E14" s="104"/>
      <c r="F14" s="104"/>
      <c r="G14" s="104"/>
    </row>
    <row r="15" spans="5:7" ht="28.5" customHeight="1">
      <c r="E15" s="105" t="s">
        <v>11</v>
      </c>
      <c r="F15" s="105"/>
      <c r="G15" s="105"/>
    </row>
    <row r="16" spans="1:7" ht="28.5" customHeight="1">
      <c r="A16" s="21" t="s">
        <v>5</v>
      </c>
      <c r="B16" s="22"/>
      <c r="C16" s="23" t="s">
        <v>12</v>
      </c>
      <c r="D16" s="25"/>
      <c r="E16" s="22"/>
      <c r="F16" s="23" t="s">
        <v>7</v>
      </c>
      <c r="G16" s="23"/>
    </row>
    <row r="17" spans="1:7" ht="28.5" customHeight="1">
      <c r="A17" s="5" t="s">
        <v>1</v>
      </c>
      <c r="B17" s="4"/>
      <c r="C17" s="10">
        <v>0</v>
      </c>
      <c r="D17" s="11"/>
      <c r="E17" s="4"/>
      <c r="F17" s="16">
        <v>0</v>
      </c>
      <c r="G17" s="10"/>
    </row>
    <row r="18" spans="1:7" ht="28.5" customHeight="1">
      <c r="A18" s="5" t="s">
        <v>2</v>
      </c>
      <c r="B18" s="6"/>
      <c r="C18" s="12">
        <v>0</v>
      </c>
      <c r="D18" s="13"/>
      <c r="E18" s="6"/>
      <c r="F18" s="12">
        <v>0</v>
      </c>
      <c r="G18" s="12"/>
    </row>
    <row r="19" spans="1:7" ht="28.5" customHeight="1">
      <c r="A19" s="5" t="s">
        <v>8</v>
      </c>
      <c r="B19" s="6"/>
      <c r="C19" s="12">
        <v>0</v>
      </c>
      <c r="D19" s="13"/>
      <c r="E19" s="6"/>
      <c r="F19" s="12">
        <v>0</v>
      </c>
      <c r="G19" s="12"/>
    </row>
    <row r="20" spans="1:7" ht="28.5" customHeight="1">
      <c r="A20" s="5" t="s">
        <v>81</v>
      </c>
      <c r="B20" s="6"/>
      <c r="C20" s="12">
        <v>0</v>
      </c>
      <c r="D20" s="13"/>
      <c r="E20" s="6"/>
      <c r="F20" s="12">
        <v>0</v>
      </c>
      <c r="G20" s="12"/>
    </row>
    <row r="21" spans="1:7" ht="28.5" customHeight="1">
      <c r="A21" s="7" t="s">
        <v>93</v>
      </c>
      <c r="B21" s="8"/>
      <c r="C21" s="14">
        <v>1</v>
      </c>
      <c r="D21" s="15"/>
      <c r="E21" s="8"/>
      <c r="F21" s="18">
        <v>25382</v>
      </c>
      <c r="G21" s="14"/>
    </row>
  </sheetData>
  <sheetProtection/>
  <mergeCells count="6">
    <mergeCell ref="A14:G14"/>
    <mergeCell ref="E15:G15"/>
    <mergeCell ref="A3:G3"/>
    <mergeCell ref="E4:G4"/>
    <mergeCell ref="A5:A6"/>
    <mergeCell ref="B5:G5"/>
  </mergeCells>
  <printOptions/>
  <pageMargins left="0.7874015748031497" right="0.7874015748031497" top="0.7874015748031497" bottom="0.7874015748031497" header="0.5118110236220472" footer="0.5118110236220472"/>
  <pageSetup firstPageNumber="57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61"/>
  <sheetViews>
    <sheetView tabSelected="1" view="pageBreakPreview" zoomScale="115" zoomScaleNormal="75" zoomScaleSheetLayoutView="115" zoomScalePageLayoutView="0" workbookViewId="0" topLeftCell="A1">
      <pane xSplit="4" ySplit="8" topLeftCell="AL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6" sqref="D6"/>
    </sheetView>
  </sheetViews>
  <sheetFormatPr defaultColWidth="8.796875" defaultRowHeight="15.75" customHeight="1"/>
  <cols>
    <col min="1" max="1" width="2.5" style="1" customWidth="1"/>
    <col min="2" max="2" width="11" style="1" bestFit="1" customWidth="1"/>
    <col min="3" max="3" width="9" style="1" customWidth="1"/>
    <col min="4" max="4" width="10.19921875" style="87" customWidth="1"/>
    <col min="5" max="5" width="9" style="1" customWidth="1"/>
    <col min="6" max="6" width="10.19921875" style="74" customWidth="1"/>
    <col min="7" max="7" width="9" style="1" customWidth="1"/>
    <col min="8" max="8" width="10.19921875" style="74" customWidth="1"/>
    <col min="9" max="9" width="9" style="1" customWidth="1"/>
    <col min="10" max="10" width="10.19921875" style="74" customWidth="1"/>
    <col min="11" max="11" width="9" style="1" customWidth="1"/>
    <col min="12" max="12" width="10.19921875" style="1" customWidth="1"/>
    <col min="13" max="13" width="9" style="1" customWidth="1"/>
    <col min="14" max="14" width="10.19921875" style="1" customWidth="1"/>
    <col min="15" max="15" width="9" style="1" customWidth="1"/>
    <col min="16" max="16" width="10.19921875" style="1" customWidth="1"/>
    <col min="17" max="17" width="9" style="1" customWidth="1"/>
    <col min="18" max="18" width="10.19921875" style="1" customWidth="1"/>
    <col min="19" max="19" width="9" style="1" customWidth="1"/>
    <col min="20" max="20" width="10.19921875" style="1" customWidth="1"/>
    <col min="21" max="21" width="9" style="1" customWidth="1"/>
    <col min="22" max="22" width="10.19921875" style="1" customWidth="1"/>
    <col min="23" max="23" width="9" style="1" customWidth="1"/>
    <col min="24" max="24" width="10.19921875" style="1" customWidth="1"/>
    <col min="25" max="25" width="9" style="1" customWidth="1"/>
    <col min="26" max="26" width="10.19921875" style="1" customWidth="1"/>
    <col min="27" max="27" width="9" style="1" customWidth="1"/>
    <col min="28" max="28" width="10.19921875" style="1" customWidth="1"/>
    <col min="29" max="29" width="9" style="1" customWidth="1"/>
    <col min="30" max="30" width="10.19921875" style="1" customWidth="1"/>
    <col min="31" max="31" width="9" style="1" customWidth="1"/>
    <col min="32" max="32" width="10.19921875" style="1" customWidth="1"/>
    <col min="33" max="33" width="9" style="1" customWidth="1"/>
    <col min="34" max="34" width="10.19921875" style="1" customWidth="1"/>
    <col min="35" max="35" width="9" style="1" customWidth="1"/>
    <col min="36" max="36" width="10.19921875" style="1" customWidth="1"/>
    <col min="37" max="37" width="9" style="1" customWidth="1"/>
    <col min="38" max="38" width="10.19921875" style="1" customWidth="1"/>
    <col min="39" max="39" width="9" style="1" customWidth="1"/>
    <col min="40" max="40" width="10.19921875" style="1" customWidth="1"/>
    <col min="41" max="41" width="9" style="1" customWidth="1"/>
    <col min="42" max="42" width="10.19921875" style="1" customWidth="1"/>
    <col min="43" max="43" width="9" style="1" customWidth="1"/>
    <col min="44" max="44" width="10.19921875" style="1" customWidth="1"/>
    <col min="45" max="45" width="9.19921875" style="1" bestFit="1" customWidth="1"/>
    <col min="46" max="46" width="10.19921875" style="1" customWidth="1"/>
    <col min="47" max="47" width="9" style="1" customWidth="1"/>
    <col min="48" max="48" width="10.19921875" style="1" customWidth="1"/>
    <col min="49" max="16384" width="9" style="1" customWidth="1"/>
  </cols>
  <sheetData>
    <row r="1" spans="1:48" ht="29.25" customHeight="1">
      <c r="A1" s="26"/>
      <c r="B1" s="26"/>
      <c r="C1" s="27" t="s">
        <v>13</v>
      </c>
      <c r="D1" s="82"/>
      <c r="E1" s="26"/>
      <c r="F1" s="26"/>
      <c r="G1" s="26"/>
      <c r="H1" s="26"/>
      <c r="I1" s="132" t="s">
        <v>4</v>
      </c>
      <c r="J1" s="132"/>
      <c r="K1" s="26"/>
      <c r="L1" s="26"/>
      <c r="M1" s="26"/>
      <c r="N1" s="26"/>
      <c r="O1" s="26"/>
      <c r="P1" s="26"/>
      <c r="Q1" s="29"/>
      <c r="R1" s="28" t="s">
        <v>34</v>
      </c>
      <c r="S1" s="26"/>
      <c r="T1" s="26"/>
      <c r="U1" s="26"/>
      <c r="V1" s="26"/>
      <c r="W1" s="26"/>
      <c r="X1" s="26"/>
      <c r="Y1" s="29"/>
      <c r="Z1" s="28" t="s">
        <v>34</v>
      </c>
      <c r="AA1" s="26"/>
      <c r="AB1" s="26"/>
      <c r="AC1" s="26"/>
      <c r="AD1" s="26"/>
      <c r="AE1" s="26"/>
      <c r="AF1" s="26"/>
      <c r="AG1" s="29"/>
      <c r="AH1" s="28" t="s">
        <v>34</v>
      </c>
      <c r="AI1" s="26"/>
      <c r="AJ1" s="26"/>
      <c r="AK1" s="26"/>
      <c r="AL1" s="26"/>
      <c r="AM1" s="26"/>
      <c r="AN1" s="28" t="s">
        <v>34</v>
      </c>
      <c r="AO1" s="29"/>
      <c r="AP1" s="28"/>
      <c r="AQ1" s="26"/>
      <c r="AR1" s="26"/>
      <c r="AS1" s="26"/>
      <c r="AT1" s="26"/>
      <c r="AU1" s="26"/>
      <c r="AV1" s="28" t="s">
        <v>34</v>
      </c>
    </row>
    <row r="2" spans="1:48" ht="15.75" customHeight="1">
      <c r="A2" s="133" t="s">
        <v>95</v>
      </c>
      <c r="B2" s="134"/>
      <c r="C2" s="112" t="s">
        <v>35</v>
      </c>
      <c r="D2" s="117"/>
      <c r="E2" s="112" t="s">
        <v>36</v>
      </c>
      <c r="F2" s="113"/>
      <c r="G2" s="116" t="s">
        <v>37</v>
      </c>
      <c r="H2" s="117"/>
      <c r="I2" s="112" t="s">
        <v>38</v>
      </c>
      <c r="J2" s="113"/>
      <c r="K2" s="112" t="s">
        <v>39</v>
      </c>
      <c r="L2" s="117"/>
      <c r="M2" s="112" t="s">
        <v>40</v>
      </c>
      <c r="N2" s="113"/>
      <c r="O2" s="115" t="s">
        <v>41</v>
      </c>
      <c r="P2" s="111"/>
      <c r="Q2" s="110" t="s">
        <v>42</v>
      </c>
      <c r="R2" s="114"/>
      <c r="S2" s="112" t="s">
        <v>43</v>
      </c>
      <c r="T2" s="117"/>
      <c r="U2" s="112" t="s">
        <v>44</v>
      </c>
      <c r="V2" s="113"/>
      <c r="W2" s="116" t="s">
        <v>45</v>
      </c>
      <c r="X2" s="117"/>
      <c r="Y2" s="110" t="s">
        <v>46</v>
      </c>
      <c r="Z2" s="114"/>
      <c r="AA2" s="110" t="s">
        <v>94</v>
      </c>
      <c r="AB2" s="114"/>
      <c r="AC2" s="110" t="s">
        <v>47</v>
      </c>
      <c r="AD2" s="114"/>
      <c r="AE2" s="115" t="s">
        <v>48</v>
      </c>
      <c r="AF2" s="111"/>
      <c r="AG2" s="112" t="s">
        <v>49</v>
      </c>
      <c r="AH2" s="113"/>
      <c r="AI2" s="110" t="s">
        <v>50</v>
      </c>
      <c r="AJ2" s="111"/>
      <c r="AK2" s="112" t="s">
        <v>51</v>
      </c>
      <c r="AL2" s="113"/>
      <c r="AM2" s="115" t="s">
        <v>52</v>
      </c>
      <c r="AN2" s="114"/>
      <c r="AO2" s="110" t="s">
        <v>53</v>
      </c>
      <c r="AP2" s="114"/>
      <c r="AQ2" s="110" t="s">
        <v>54</v>
      </c>
      <c r="AR2" s="111"/>
      <c r="AS2" s="112" t="s">
        <v>55</v>
      </c>
      <c r="AT2" s="113"/>
      <c r="AU2" s="110" t="s">
        <v>56</v>
      </c>
      <c r="AV2" s="114"/>
    </row>
    <row r="3" spans="1:48" ht="15.75" customHeight="1">
      <c r="A3" s="130" t="s">
        <v>57</v>
      </c>
      <c r="B3" s="131"/>
      <c r="C3" s="30" t="s">
        <v>58</v>
      </c>
      <c r="D3" s="88" t="s">
        <v>59</v>
      </c>
      <c r="E3" s="30" t="s">
        <v>58</v>
      </c>
      <c r="F3" s="32" t="s">
        <v>59</v>
      </c>
      <c r="G3" s="33" t="s">
        <v>58</v>
      </c>
      <c r="H3" s="34" t="s">
        <v>59</v>
      </c>
      <c r="I3" s="30" t="s">
        <v>58</v>
      </c>
      <c r="J3" s="32" t="s">
        <v>59</v>
      </c>
      <c r="K3" s="30" t="s">
        <v>58</v>
      </c>
      <c r="L3" s="31" t="s">
        <v>59</v>
      </c>
      <c r="M3" s="30" t="s">
        <v>58</v>
      </c>
      <c r="N3" s="32" t="s">
        <v>59</v>
      </c>
      <c r="O3" s="33" t="s">
        <v>58</v>
      </c>
      <c r="P3" s="34" t="s">
        <v>59</v>
      </c>
      <c r="Q3" s="30" t="s">
        <v>58</v>
      </c>
      <c r="R3" s="32" t="s">
        <v>59</v>
      </c>
      <c r="S3" s="30" t="s">
        <v>58</v>
      </c>
      <c r="T3" s="31" t="s">
        <v>59</v>
      </c>
      <c r="U3" s="30" t="s">
        <v>58</v>
      </c>
      <c r="V3" s="35" t="s">
        <v>59</v>
      </c>
      <c r="W3" s="33" t="s">
        <v>58</v>
      </c>
      <c r="X3" s="31" t="s">
        <v>59</v>
      </c>
      <c r="Y3" s="30" t="s">
        <v>58</v>
      </c>
      <c r="Z3" s="32" t="s">
        <v>59</v>
      </c>
      <c r="AA3" s="30" t="s">
        <v>58</v>
      </c>
      <c r="AB3" s="34" t="s">
        <v>59</v>
      </c>
      <c r="AC3" s="30" t="s">
        <v>58</v>
      </c>
      <c r="AD3" s="32" t="s">
        <v>59</v>
      </c>
      <c r="AE3" s="33" t="s">
        <v>58</v>
      </c>
      <c r="AF3" s="31" t="s">
        <v>59</v>
      </c>
      <c r="AG3" s="30" t="s">
        <v>58</v>
      </c>
      <c r="AH3" s="32" t="s">
        <v>59</v>
      </c>
      <c r="AI3" s="30" t="s">
        <v>58</v>
      </c>
      <c r="AJ3" s="34" t="s">
        <v>59</v>
      </c>
      <c r="AK3" s="30" t="s">
        <v>58</v>
      </c>
      <c r="AL3" s="32" t="s">
        <v>59</v>
      </c>
      <c r="AM3" s="33" t="s">
        <v>58</v>
      </c>
      <c r="AN3" s="35" t="s">
        <v>59</v>
      </c>
      <c r="AO3" s="30" t="s">
        <v>58</v>
      </c>
      <c r="AP3" s="32" t="s">
        <v>59</v>
      </c>
      <c r="AQ3" s="30" t="s">
        <v>58</v>
      </c>
      <c r="AR3" s="34" t="s">
        <v>59</v>
      </c>
      <c r="AS3" s="30" t="s">
        <v>58</v>
      </c>
      <c r="AT3" s="32" t="s">
        <v>59</v>
      </c>
      <c r="AU3" s="30" t="s">
        <v>58</v>
      </c>
      <c r="AV3" s="35" t="s">
        <v>59</v>
      </c>
    </row>
    <row r="4" spans="1:48" s="40" customFormat="1" ht="15.75" customHeight="1">
      <c r="A4" s="120" t="s">
        <v>61</v>
      </c>
      <c r="B4" s="121"/>
      <c r="C4" s="41">
        <v>1258.46</v>
      </c>
      <c r="D4" s="42">
        <v>3818705</v>
      </c>
      <c r="E4" s="43">
        <v>40.96</v>
      </c>
      <c r="F4" s="44">
        <v>1040752</v>
      </c>
      <c r="G4" s="45">
        <v>53.53</v>
      </c>
      <c r="H4" s="46">
        <v>601145</v>
      </c>
      <c r="I4" s="43">
        <v>675.16</v>
      </c>
      <c r="J4" s="100">
        <v>269640</v>
      </c>
      <c r="K4" s="43">
        <v>277.6</v>
      </c>
      <c r="L4" s="46">
        <v>134820</v>
      </c>
      <c r="M4" s="43">
        <v>6.86</v>
      </c>
      <c r="N4" s="44">
        <v>110210</v>
      </c>
      <c r="O4" s="45">
        <v>21.66</v>
      </c>
      <c r="P4" s="46">
        <v>70406</v>
      </c>
      <c r="Q4" s="43">
        <v>45.46</v>
      </c>
      <c r="R4" s="44">
        <v>497791</v>
      </c>
      <c r="S4" s="41" t="s">
        <v>60</v>
      </c>
      <c r="T4" s="42" t="s">
        <v>60</v>
      </c>
      <c r="U4" s="43">
        <v>23.36</v>
      </c>
      <c r="V4" s="44">
        <v>191289</v>
      </c>
      <c r="W4" s="47" t="s">
        <v>60</v>
      </c>
      <c r="X4" s="42" t="s">
        <v>60</v>
      </c>
      <c r="Y4" s="75" t="s">
        <v>60</v>
      </c>
      <c r="Z4" s="76" t="s">
        <v>60</v>
      </c>
      <c r="AA4" s="41" t="s">
        <v>60</v>
      </c>
      <c r="AB4" s="42" t="s">
        <v>60</v>
      </c>
      <c r="AC4" s="43">
        <v>85.2</v>
      </c>
      <c r="AD4" s="44">
        <v>151940</v>
      </c>
      <c r="AE4" s="45">
        <v>2.23</v>
      </c>
      <c r="AF4" s="46">
        <v>126978</v>
      </c>
      <c r="AG4" s="41" t="s">
        <v>14</v>
      </c>
      <c r="AH4" s="48" t="s">
        <v>14</v>
      </c>
      <c r="AI4" s="43">
        <v>7.08</v>
      </c>
      <c r="AJ4" s="46">
        <v>145600</v>
      </c>
      <c r="AK4" s="43">
        <v>7.4</v>
      </c>
      <c r="AL4" s="44">
        <v>126499</v>
      </c>
      <c r="AM4" s="49">
        <v>1246.5</v>
      </c>
      <c r="AN4" s="101">
        <v>3467070</v>
      </c>
      <c r="AO4" s="41" t="s">
        <v>14</v>
      </c>
      <c r="AP4" s="48" t="s">
        <v>14</v>
      </c>
      <c r="AQ4" s="51" t="s">
        <v>14</v>
      </c>
      <c r="AR4" s="50" t="s">
        <v>14</v>
      </c>
      <c r="AS4" s="43">
        <v>11.96</v>
      </c>
      <c r="AT4" s="44">
        <v>351635</v>
      </c>
      <c r="AU4" s="41" t="s">
        <v>14</v>
      </c>
      <c r="AV4" s="48" t="s">
        <v>14</v>
      </c>
    </row>
    <row r="5" spans="1:48" s="40" customFormat="1" ht="15.75" customHeight="1">
      <c r="A5" s="122" t="s">
        <v>62</v>
      </c>
      <c r="B5" s="123"/>
      <c r="C5" s="41">
        <v>1323.39</v>
      </c>
      <c r="D5" s="42">
        <v>3746548</v>
      </c>
      <c r="E5" s="43">
        <v>51.35</v>
      </c>
      <c r="F5" s="44">
        <v>1033160</v>
      </c>
      <c r="G5" s="45">
        <v>57.19</v>
      </c>
      <c r="H5" s="46">
        <v>880729</v>
      </c>
      <c r="I5" s="43">
        <v>718.33</v>
      </c>
      <c r="J5" s="44">
        <v>261936</v>
      </c>
      <c r="K5" s="43">
        <v>304.3</v>
      </c>
      <c r="L5" s="46">
        <v>104640</v>
      </c>
      <c r="M5" s="43">
        <v>4.48</v>
      </c>
      <c r="N5" s="44">
        <v>86670</v>
      </c>
      <c r="O5" s="45">
        <v>38.3</v>
      </c>
      <c r="P5" s="46">
        <v>73830</v>
      </c>
      <c r="Q5" s="36" t="s">
        <v>60</v>
      </c>
      <c r="R5" s="37" t="s">
        <v>60</v>
      </c>
      <c r="S5" s="41">
        <v>59.78</v>
      </c>
      <c r="T5" s="42">
        <v>425474</v>
      </c>
      <c r="U5" s="36" t="s">
        <v>60</v>
      </c>
      <c r="V5" s="37" t="s">
        <v>60</v>
      </c>
      <c r="W5" s="47">
        <v>64.33</v>
      </c>
      <c r="X5" s="42">
        <v>181276</v>
      </c>
      <c r="Y5" s="41" t="s">
        <v>60</v>
      </c>
      <c r="Z5" s="48" t="s">
        <v>60</v>
      </c>
      <c r="AA5" s="41">
        <v>7.42</v>
      </c>
      <c r="AB5" s="42">
        <v>52236</v>
      </c>
      <c r="AC5" s="43">
        <v>3.6</v>
      </c>
      <c r="AD5" s="44">
        <v>37450</v>
      </c>
      <c r="AE5" s="45">
        <v>2.39</v>
      </c>
      <c r="AF5" s="46">
        <v>128820</v>
      </c>
      <c r="AG5" s="41" t="s">
        <v>60</v>
      </c>
      <c r="AH5" s="48" t="s">
        <v>60</v>
      </c>
      <c r="AI5" s="43">
        <v>0.92</v>
      </c>
      <c r="AJ5" s="46">
        <v>25600</v>
      </c>
      <c r="AK5" s="43">
        <v>4.4</v>
      </c>
      <c r="AL5" s="44">
        <v>116359</v>
      </c>
      <c r="AM5" s="49">
        <v>1316.79</v>
      </c>
      <c r="AN5" s="101">
        <v>3408180</v>
      </c>
      <c r="AO5" s="51" t="s">
        <v>60</v>
      </c>
      <c r="AP5" s="52" t="s">
        <v>60</v>
      </c>
      <c r="AQ5" s="51" t="s">
        <v>60</v>
      </c>
      <c r="AR5" s="50" t="s">
        <v>60</v>
      </c>
      <c r="AS5" s="43">
        <v>6.6</v>
      </c>
      <c r="AT5" s="44">
        <v>338368</v>
      </c>
      <c r="AU5" s="51" t="s">
        <v>60</v>
      </c>
      <c r="AV5" s="52" t="s">
        <v>60</v>
      </c>
    </row>
    <row r="6" spans="1:48" s="40" customFormat="1" ht="15.75" customHeight="1">
      <c r="A6" s="122" t="s">
        <v>63</v>
      </c>
      <c r="B6" s="123"/>
      <c r="C6" s="43">
        <v>934.1</v>
      </c>
      <c r="D6" s="48">
        <f>AN6+AT6</f>
        <v>2905694</v>
      </c>
      <c r="E6" s="43">
        <v>41.53</v>
      </c>
      <c r="F6" s="44">
        <v>824846</v>
      </c>
      <c r="G6" s="45">
        <v>44.15</v>
      </c>
      <c r="H6" s="46">
        <v>553942</v>
      </c>
      <c r="I6" s="43">
        <v>415.59</v>
      </c>
      <c r="J6" s="44">
        <v>182071</v>
      </c>
      <c r="K6" s="43">
        <v>259.92</v>
      </c>
      <c r="L6" s="46">
        <v>83830</v>
      </c>
      <c r="M6" s="43">
        <v>2.52</v>
      </c>
      <c r="N6" s="44">
        <v>53500</v>
      </c>
      <c r="O6" s="45">
        <v>38.16</v>
      </c>
      <c r="P6" s="46">
        <v>77896</v>
      </c>
      <c r="Q6" s="41" t="s">
        <v>60</v>
      </c>
      <c r="R6" s="48" t="s">
        <v>60</v>
      </c>
      <c r="S6" s="43">
        <v>83.9</v>
      </c>
      <c r="T6" s="46">
        <v>446560</v>
      </c>
      <c r="U6" s="41" t="s">
        <v>60</v>
      </c>
      <c r="V6" s="48" t="s">
        <v>60</v>
      </c>
      <c r="W6" s="45">
        <v>12.65</v>
      </c>
      <c r="X6" s="46">
        <v>138012</v>
      </c>
      <c r="Y6" s="41" t="s">
        <v>60</v>
      </c>
      <c r="Z6" s="48" t="s">
        <v>60</v>
      </c>
      <c r="AA6" s="43">
        <v>10.52</v>
      </c>
      <c r="AB6" s="46">
        <v>68361</v>
      </c>
      <c r="AC6" s="41" t="s">
        <v>60</v>
      </c>
      <c r="AD6" s="48" t="s">
        <v>60</v>
      </c>
      <c r="AE6" s="45">
        <v>7.01</v>
      </c>
      <c r="AF6" s="46">
        <v>141600</v>
      </c>
      <c r="AG6" s="41" t="s">
        <v>60</v>
      </c>
      <c r="AH6" s="48" t="s">
        <v>60</v>
      </c>
      <c r="AI6" s="77" t="s">
        <v>60</v>
      </c>
      <c r="AJ6" s="38" t="s">
        <v>60</v>
      </c>
      <c r="AK6" s="43">
        <v>4.2</v>
      </c>
      <c r="AL6" s="44">
        <v>109199</v>
      </c>
      <c r="AM6" s="43">
        <f>SUM(E6,G6,I6,K6,M6,O6,Q6,S6,U6,W6,Y6,AA6,AC6,AE6,AG6,AI6,AK6)</f>
        <v>920.15</v>
      </c>
      <c r="AN6" s="81">
        <f>SUM(F6,H6,J6,L6,N6,P6,R6,T6,V6,X6,Z6,AB6,AD6,AF6,AH6,AJ6,AL6)</f>
        <v>2679817</v>
      </c>
      <c r="AO6" s="41" t="s">
        <v>60</v>
      </c>
      <c r="AP6" s="48" t="s">
        <v>60</v>
      </c>
      <c r="AQ6" s="41" t="s">
        <v>60</v>
      </c>
      <c r="AR6" s="42" t="s">
        <v>60</v>
      </c>
      <c r="AS6" s="43">
        <v>13.95</v>
      </c>
      <c r="AT6" s="44">
        <v>225877</v>
      </c>
      <c r="AU6" s="41" t="s">
        <v>60</v>
      </c>
      <c r="AV6" s="48" t="s">
        <v>60</v>
      </c>
    </row>
    <row r="7" spans="1:48" s="40" customFormat="1" ht="15.75" customHeight="1">
      <c r="A7" s="128" t="s">
        <v>82</v>
      </c>
      <c r="B7" s="129"/>
      <c r="C7" s="43">
        <v>1048.33</v>
      </c>
      <c r="D7" s="48">
        <v>2888885</v>
      </c>
      <c r="E7" s="43">
        <v>34.42</v>
      </c>
      <c r="F7" s="44">
        <v>764134</v>
      </c>
      <c r="G7" s="45">
        <v>20.92</v>
      </c>
      <c r="H7" s="46">
        <v>461444</v>
      </c>
      <c r="I7" s="43">
        <v>553.34</v>
      </c>
      <c r="J7" s="44">
        <v>269639</v>
      </c>
      <c r="K7" s="43">
        <v>249.04</v>
      </c>
      <c r="L7" s="46">
        <v>86670</v>
      </c>
      <c r="M7" s="43">
        <v>4.76</v>
      </c>
      <c r="N7" s="44">
        <v>54570</v>
      </c>
      <c r="O7" s="45">
        <v>23.73</v>
      </c>
      <c r="P7" s="46">
        <v>260520</v>
      </c>
      <c r="Q7" s="41" t="s">
        <v>60</v>
      </c>
      <c r="R7" s="48" t="s">
        <v>60</v>
      </c>
      <c r="S7" s="43">
        <v>48.29</v>
      </c>
      <c r="T7" s="46">
        <v>259360</v>
      </c>
      <c r="U7" s="41" t="s">
        <v>60</v>
      </c>
      <c r="V7" s="48" t="s">
        <v>60</v>
      </c>
      <c r="W7" s="45">
        <v>1.62</v>
      </c>
      <c r="X7" s="46">
        <v>127048</v>
      </c>
      <c r="Y7" s="41" t="s">
        <v>60</v>
      </c>
      <c r="Z7" s="48" t="s">
        <v>60</v>
      </c>
      <c r="AA7" s="43">
        <v>82.13</v>
      </c>
      <c r="AB7" s="46">
        <v>228744</v>
      </c>
      <c r="AC7" s="41" t="s">
        <v>60</v>
      </c>
      <c r="AD7" s="48" t="s">
        <v>60</v>
      </c>
      <c r="AE7" s="45">
        <v>4.54</v>
      </c>
      <c r="AF7" s="46">
        <v>89880</v>
      </c>
      <c r="AG7" s="41" t="s">
        <v>60</v>
      </c>
      <c r="AH7" s="48" t="s">
        <v>60</v>
      </c>
      <c r="AI7" s="77" t="s">
        <v>60</v>
      </c>
      <c r="AJ7" s="38" t="s">
        <v>60</v>
      </c>
      <c r="AK7" s="43">
        <v>9.4</v>
      </c>
      <c r="AL7" s="44">
        <v>98000</v>
      </c>
      <c r="AM7" s="43">
        <f>SUM(E7,G7,I7,K7,M7,O7,Q7,S7,U7,W7,Y7,AA7,AC7,AE7,AG7,AI7,AK7)</f>
        <v>1032.19</v>
      </c>
      <c r="AN7" s="81">
        <f>SUM(F7,H7,J7,L7,N7,P7,R7,T7,V7,X7,Z7,AB7,AD7,AF7,AH7,AJ7,AL7)</f>
        <v>2700009</v>
      </c>
      <c r="AO7" s="41" t="s">
        <v>60</v>
      </c>
      <c r="AP7" s="48" t="s">
        <v>60</v>
      </c>
      <c r="AQ7" s="41" t="s">
        <v>60</v>
      </c>
      <c r="AR7" s="42" t="s">
        <v>60</v>
      </c>
      <c r="AS7" s="43">
        <v>16.14</v>
      </c>
      <c r="AT7" s="44">
        <v>188876</v>
      </c>
      <c r="AU7" s="41" t="s">
        <v>60</v>
      </c>
      <c r="AV7" s="48" t="s">
        <v>60</v>
      </c>
    </row>
    <row r="8" spans="1:48" ht="15.75" customHeight="1">
      <c r="A8" s="124" t="s">
        <v>87</v>
      </c>
      <c r="B8" s="125"/>
      <c r="C8" s="83">
        <f aca="true" t="shared" si="0" ref="C8:P8">SUM(C9,C13,C21,C27,C39,C44)</f>
        <v>632.1600000000001</v>
      </c>
      <c r="D8" s="89">
        <f t="shared" si="0"/>
        <v>2283117</v>
      </c>
      <c r="E8" s="90">
        <f t="shared" si="0"/>
        <v>1.99</v>
      </c>
      <c r="F8" s="85">
        <f t="shared" si="0"/>
        <v>605911</v>
      </c>
      <c r="G8" s="90">
        <f t="shared" si="0"/>
        <v>2.3000000000000003</v>
      </c>
      <c r="H8" s="85">
        <f t="shared" si="0"/>
        <v>417823</v>
      </c>
      <c r="I8" s="83">
        <f t="shared" si="0"/>
        <v>395.0900000000001</v>
      </c>
      <c r="J8" s="85">
        <f t="shared" si="0"/>
        <v>260097</v>
      </c>
      <c r="K8" s="83">
        <f t="shared" si="0"/>
        <v>166.72</v>
      </c>
      <c r="L8" s="92">
        <f t="shared" si="0"/>
        <v>85065</v>
      </c>
      <c r="M8" s="84">
        <f t="shared" si="0"/>
        <v>0.19</v>
      </c>
      <c r="N8" s="85">
        <f t="shared" si="0"/>
        <v>20687</v>
      </c>
      <c r="O8" s="90">
        <f t="shared" si="0"/>
        <v>18.92</v>
      </c>
      <c r="P8" s="85">
        <f t="shared" si="0"/>
        <v>218423</v>
      </c>
      <c r="Q8" s="93" t="s">
        <v>60</v>
      </c>
      <c r="R8" s="94" t="s">
        <v>60</v>
      </c>
      <c r="S8" s="83">
        <f>SUM(S9,S13,S21,S27,S39,S44)</f>
        <v>29.68</v>
      </c>
      <c r="T8" s="92">
        <f>SUM(T9,T13,T21,T27,T39,T44)</f>
        <v>36738</v>
      </c>
      <c r="U8" s="93" t="s">
        <v>60</v>
      </c>
      <c r="V8" s="94" t="s">
        <v>60</v>
      </c>
      <c r="W8" s="90">
        <f>SUM(W9,W13,W21,W27,W39,W44)</f>
        <v>0.13</v>
      </c>
      <c r="X8" s="85">
        <f>SUM(X9,X13,X21,X27,X39,X44)</f>
        <v>26604</v>
      </c>
      <c r="Y8" s="93" t="s">
        <v>60</v>
      </c>
      <c r="Z8" s="94" t="s">
        <v>60</v>
      </c>
      <c r="AA8" s="83">
        <f>SUM(AA9,AA13,AA21,AA27,AA39,AA44)</f>
        <v>14.89</v>
      </c>
      <c r="AB8" s="91">
        <f>SUM(AB9,AB13,AB21,AB27,AB39,AB44)</f>
        <v>242548</v>
      </c>
      <c r="AC8" s="93" t="s">
        <v>60</v>
      </c>
      <c r="AD8" s="94" t="s">
        <v>60</v>
      </c>
      <c r="AE8" s="90">
        <f>SUM(AE9,AE13,AE21,AE27,AE39,AE44)</f>
        <v>0.86</v>
      </c>
      <c r="AF8" s="85">
        <f>SUM(AF9,AF13,AF21,AF27,AF39,AF44)</f>
        <v>107513</v>
      </c>
      <c r="AG8" s="93" t="s">
        <v>60</v>
      </c>
      <c r="AH8" s="94" t="s">
        <v>60</v>
      </c>
      <c r="AI8" s="95" t="s">
        <v>60</v>
      </c>
      <c r="AJ8" s="96" t="s">
        <v>60</v>
      </c>
      <c r="AK8" s="90">
        <f>SUM(AK9,AK13,AK21,AK27,AK39,AK44)</f>
        <v>0.18</v>
      </c>
      <c r="AL8" s="85">
        <f>SUM(AL9,AL13,AL21,AL27,AL39,AL44)</f>
        <v>91334</v>
      </c>
      <c r="AM8" s="83">
        <f>SUM(AM9,AM13,AM21,AM27,AM39,AM44)</f>
        <v>630.95</v>
      </c>
      <c r="AN8" s="85">
        <f>SUM(AN9,AN13,AN21,AN27,AN39,AN44)</f>
        <v>2112743</v>
      </c>
      <c r="AO8" s="93" t="s">
        <v>60</v>
      </c>
      <c r="AP8" s="94" t="s">
        <v>60</v>
      </c>
      <c r="AQ8" s="90">
        <f>SUM(AQ9,AQ13,AQ21,AQ27,AQ39,AQ44)</f>
        <v>1.5</v>
      </c>
      <c r="AR8" s="85">
        <f>SUM(AR9,AR13,AR21,AR27,AR39,AR44)</f>
        <v>25382</v>
      </c>
      <c r="AS8" s="90">
        <f>SUM(AS9,AS13,AS21,AS27,AS39,AS44)</f>
        <v>1.21</v>
      </c>
      <c r="AT8" s="85">
        <f>SUM(AT9,AT13,AT21,AT27,AT39,AT44)</f>
        <v>170374</v>
      </c>
      <c r="AU8" s="93" t="s">
        <v>60</v>
      </c>
      <c r="AV8" s="94" t="s">
        <v>60</v>
      </c>
    </row>
    <row r="9" spans="1:48" ht="15.75" customHeight="1">
      <c r="A9" s="126" t="s">
        <v>89</v>
      </c>
      <c r="B9" s="127"/>
      <c r="C9" s="58">
        <f>AM9+AS9</f>
        <v>304.1</v>
      </c>
      <c r="D9" s="69">
        <f>AN9+AT9</f>
        <v>735432</v>
      </c>
      <c r="E9" s="64">
        <f aca="true" t="shared" si="1" ref="E9:L9">SUM(E10:E12)</f>
        <v>0.44999999999999996</v>
      </c>
      <c r="F9" s="65">
        <f t="shared" si="1"/>
        <v>100940</v>
      </c>
      <c r="G9" s="64">
        <f t="shared" si="1"/>
        <v>0.4</v>
      </c>
      <c r="H9" s="65">
        <f t="shared" si="1"/>
        <v>126946</v>
      </c>
      <c r="I9" s="64">
        <f t="shared" si="1"/>
        <v>192.41000000000003</v>
      </c>
      <c r="J9" s="66">
        <f t="shared" si="1"/>
        <v>169385</v>
      </c>
      <c r="K9" s="64">
        <f t="shared" si="1"/>
        <v>103.54</v>
      </c>
      <c r="L9" s="65">
        <f t="shared" si="1"/>
        <v>69704</v>
      </c>
      <c r="M9" s="64" t="s">
        <v>60</v>
      </c>
      <c r="N9" s="65" t="s">
        <v>60</v>
      </c>
      <c r="O9" s="64" t="s">
        <v>60</v>
      </c>
      <c r="P9" s="65" t="s">
        <v>60</v>
      </c>
      <c r="Q9" s="64" t="s">
        <v>60</v>
      </c>
      <c r="R9" s="66" t="s">
        <v>60</v>
      </c>
      <c r="S9" s="64">
        <f>SUM(S10:S12)</f>
        <v>0.05</v>
      </c>
      <c r="T9" s="65">
        <f>SUM(T10:T12)</f>
        <v>14910</v>
      </c>
      <c r="U9" s="36" t="s">
        <v>60</v>
      </c>
      <c r="V9" s="39" t="s">
        <v>60</v>
      </c>
      <c r="W9" s="36">
        <f>SUM(W10:W12)</f>
        <v>0.04</v>
      </c>
      <c r="X9" s="39">
        <f>SUM(X10:X12)</f>
        <v>18404</v>
      </c>
      <c r="Y9" s="36" t="s">
        <v>60</v>
      </c>
      <c r="Z9" s="37" t="s">
        <v>60</v>
      </c>
      <c r="AA9" s="36">
        <f>SUM(AA10:AA12)</f>
        <v>6.8</v>
      </c>
      <c r="AB9" s="39">
        <f>SUM(AB10:AB12)</f>
        <v>106861</v>
      </c>
      <c r="AC9" s="36" t="s">
        <v>60</v>
      </c>
      <c r="AD9" s="39" t="s">
        <v>60</v>
      </c>
      <c r="AE9" s="36" t="s">
        <v>60</v>
      </c>
      <c r="AF9" s="39" t="s">
        <v>60</v>
      </c>
      <c r="AG9" s="36" t="s">
        <v>60</v>
      </c>
      <c r="AH9" s="37" t="s">
        <v>60</v>
      </c>
      <c r="AI9" s="36" t="s">
        <v>60</v>
      </c>
      <c r="AJ9" s="39" t="s">
        <v>60</v>
      </c>
      <c r="AK9" s="36">
        <f>SUM(AK10:AK11)</f>
        <v>0.18</v>
      </c>
      <c r="AL9" s="39">
        <f>SUM(AL10:AL11)</f>
        <v>91334</v>
      </c>
      <c r="AM9" s="36">
        <f>SUM(AM10:AM12)</f>
        <v>303.87</v>
      </c>
      <c r="AN9" s="97">
        <f>SUM(AN10:AN12)</f>
        <v>698484</v>
      </c>
      <c r="AO9" s="36" t="s">
        <v>60</v>
      </c>
      <c r="AP9" s="37" t="s">
        <v>60</v>
      </c>
      <c r="AQ9" s="36" t="s">
        <v>60</v>
      </c>
      <c r="AR9" s="39" t="s">
        <v>60</v>
      </c>
      <c r="AS9" s="36">
        <f>SUM(AS10:AS12)</f>
        <v>0.22999999999999998</v>
      </c>
      <c r="AT9" s="39">
        <f>SUM(AT10:AT12)</f>
        <v>36948</v>
      </c>
      <c r="AU9" s="36" t="s">
        <v>60</v>
      </c>
      <c r="AV9" s="37" t="s">
        <v>60</v>
      </c>
    </row>
    <row r="10" spans="1:48" ht="15.75" customHeight="1">
      <c r="A10" s="67"/>
      <c r="B10" s="57" t="s">
        <v>20</v>
      </c>
      <c r="C10" s="58">
        <f>AM10+AS10</f>
        <v>178.76000000000002</v>
      </c>
      <c r="D10" s="69">
        <f>AN10+AT10</f>
        <v>436850</v>
      </c>
      <c r="E10" s="36">
        <v>0.15</v>
      </c>
      <c r="F10" s="37">
        <v>40164</v>
      </c>
      <c r="G10" s="55">
        <v>0.14</v>
      </c>
      <c r="H10" s="39">
        <v>67578</v>
      </c>
      <c r="I10" s="36">
        <v>145.99</v>
      </c>
      <c r="J10" s="37">
        <v>93070</v>
      </c>
      <c r="K10" s="36">
        <v>25.45</v>
      </c>
      <c r="L10" s="39">
        <v>25039</v>
      </c>
      <c r="M10" s="36" t="s">
        <v>60</v>
      </c>
      <c r="N10" s="37" t="s">
        <v>60</v>
      </c>
      <c r="O10" s="55" t="s">
        <v>60</v>
      </c>
      <c r="P10" s="39" t="s">
        <v>60</v>
      </c>
      <c r="Q10" s="36" t="s">
        <v>60</v>
      </c>
      <c r="R10" s="37" t="s">
        <v>60</v>
      </c>
      <c r="S10" s="36" t="s">
        <v>60</v>
      </c>
      <c r="T10" s="39" t="s">
        <v>60</v>
      </c>
      <c r="U10" s="36" t="s">
        <v>60</v>
      </c>
      <c r="V10" s="37" t="s">
        <v>60</v>
      </c>
      <c r="W10" s="36" t="s">
        <v>60</v>
      </c>
      <c r="X10" s="37" t="s">
        <v>60</v>
      </c>
      <c r="Y10" s="36" t="s">
        <v>60</v>
      </c>
      <c r="Z10" s="37" t="s">
        <v>60</v>
      </c>
      <c r="AA10" s="36">
        <v>6.8</v>
      </c>
      <c r="AB10" s="39">
        <v>106861</v>
      </c>
      <c r="AC10" s="36" t="s">
        <v>60</v>
      </c>
      <c r="AD10" s="37" t="s">
        <v>60</v>
      </c>
      <c r="AE10" s="36" t="s">
        <v>60</v>
      </c>
      <c r="AF10" s="37" t="s">
        <v>60</v>
      </c>
      <c r="AG10" s="36" t="s">
        <v>60</v>
      </c>
      <c r="AH10" s="37" t="s">
        <v>60</v>
      </c>
      <c r="AI10" s="36" t="s">
        <v>60</v>
      </c>
      <c r="AJ10" s="37" t="s">
        <v>60</v>
      </c>
      <c r="AK10" s="36">
        <v>0.18</v>
      </c>
      <c r="AL10" s="37">
        <v>91334</v>
      </c>
      <c r="AM10" s="55">
        <f>SUM(E10,G10,I10,K10,M10,O10,Q10,S10,U10,W10,Y10,AA10,AC10,AE10,AG10,AI10,AK10)</f>
        <v>178.71</v>
      </c>
      <c r="AN10" s="98">
        <f>SUM(F10,H10,J10,L10,N10,P10,R10,T10,V10,X10,Z10,AB10,AD10,AF10,AH10,AJ10,AL10)</f>
        <v>424046</v>
      </c>
      <c r="AO10" s="36" t="s">
        <v>60</v>
      </c>
      <c r="AP10" s="37" t="s">
        <v>60</v>
      </c>
      <c r="AQ10" s="36" t="s">
        <v>60</v>
      </c>
      <c r="AR10" s="37" t="s">
        <v>60</v>
      </c>
      <c r="AS10" s="36">
        <v>0.05</v>
      </c>
      <c r="AT10" s="37">
        <v>12804</v>
      </c>
      <c r="AU10" s="36" t="s">
        <v>60</v>
      </c>
      <c r="AV10" s="37" t="s">
        <v>60</v>
      </c>
    </row>
    <row r="11" spans="1:48" ht="15.75" customHeight="1">
      <c r="A11" s="67"/>
      <c r="B11" s="57" t="s">
        <v>21</v>
      </c>
      <c r="C11" s="58" t="s">
        <v>60</v>
      </c>
      <c r="D11" s="69" t="s">
        <v>60</v>
      </c>
      <c r="E11" s="36" t="s">
        <v>60</v>
      </c>
      <c r="F11" s="37" t="s">
        <v>60</v>
      </c>
      <c r="G11" s="55" t="s">
        <v>60</v>
      </c>
      <c r="H11" s="39" t="s">
        <v>60</v>
      </c>
      <c r="I11" s="36" t="s">
        <v>60</v>
      </c>
      <c r="J11" s="37" t="s">
        <v>60</v>
      </c>
      <c r="K11" s="36" t="s">
        <v>60</v>
      </c>
      <c r="L11" s="39" t="s">
        <v>60</v>
      </c>
      <c r="M11" s="36" t="s">
        <v>60</v>
      </c>
      <c r="N11" s="37" t="s">
        <v>60</v>
      </c>
      <c r="O11" s="55" t="s">
        <v>60</v>
      </c>
      <c r="P11" s="39" t="s">
        <v>60</v>
      </c>
      <c r="Q11" s="36" t="s">
        <v>60</v>
      </c>
      <c r="R11" s="37" t="s">
        <v>60</v>
      </c>
      <c r="S11" s="36" t="s">
        <v>60</v>
      </c>
      <c r="T11" s="39" t="s">
        <v>60</v>
      </c>
      <c r="U11" s="36" t="s">
        <v>60</v>
      </c>
      <c r="V11" s="37" t="s">
        <v>60</v>
      </c>
      <c r="W11" s="55" t="s">
        <v>60</v>
      </c>
      <c r="X11" s="39" t="s">
        <v>60</v>
      </c>
      <c r="Y11" s="36" t="s">
        <v>60</v>
      </c>
      <c r="Z11" s="37" t="s">
        <v>60</v>
      </c>
      <c r="AA11" s="36" t="s">
        <v>60</v>
      </c>
      <c r="AB11" s="39" t="s">
        <v>60</v>
      </c>
      <c r="AC11" s="36" t="s">
        <v>60</v>
      </c>
      <c r="AD11" s="37" t="s">
        <v>60</v>
      </c>
      <c r="AE11" s="36" t="s">
        <v>60</v>
      </c>
      <c r="AF11" s="37" t="s">
        <v>60</v>
      </c>
      <c r="AG11" s="36" t="s">
        <v>60</v>
      </c>
      <c r="AH11" s="37" t="s">
        <v>60</v>
      </c>
      <c r="AI11" s="36" t="s">
        <v>60</v>
      </c>
      <c r="AJ11" s="37" t="s">
        <v>60</v>
      </c>
      <c r="AK11" s="36" t="s">
        <v>60</v>
      </c>
      <c r="AL11" s="37" t="s">
        <v>60</v>
      </c>
      <c r="AM11" s="55" t="s">
        <v>60</v>
      </c>
      <c r="AN11" s="98" t="s">
        <v>60</v>
      </c>
      <c r="AO11" s="36" t="s">
        <v>60</v>
      </c>
      <c r="AP11" s="37" t="s">
        <v>60</v>
      </c>
      <c r="AQ11" s="36" t="s">
        <v>60</v>
      </c>
      <c r="AR11" s="37" t="s">
        <v>60</v>
      </c>
      <c r="AS11" s="36" t="s">
        <v>60</v>
      </c>
      <c r="AT11" s="37" t="s">
        <v>60</v>
      </c>
      <c r="AU11" s="36" t="s">
        <v>60</v>
      </c>
      <c r="AV11" s="37" t="s">
        <v>60</v>
      </c>
    </row>
    <row r="12" spans="1:48" ht="15.75" customHeight="1">
      <c r="A12" s="68"/>
      <c r="B12" s="61" t="s">
        <v>22</v>
      </c>
      <c r="C12" s="72">
        <f aca="true" t="shared" si="2" ref="C12:D14">AM12+AS12</f>
        <v>125.34000000000002</v>
      </c>
      <c r="D12" s="73">
        <f t="shared" si="2"/>
        <v>298582</v>
      </c>
      <c r="E12" s="53">
        <v>0.3</v>
      </c>
      <c r="F12" s="62">
        <v>60776</v>
      </c>
      <c r="G12" s="63">
        <v>0.26</v>
      </c>
      <c r="H12" s="54">
        <v>59368</v>
      </c>
      <c r="I12" s="53">
        <v>46.42</v>
      </c>
      <c r="J12" s="62">
        <v>76315</v>
      </c>
      <c r="K12" s="53">
        <v>78.09</v>
      </c>
      <c r="L12" s="54">
        <v>44665</v>
      </c>
      <c r="M12" s="53" t="s">
        <v>60</v>
      </c>
      <c r="N12" s="62" t="s">
        <v>60</v>
      </c>
      <c r="O12" s="63" t="s">
        <v>60</v>
      </c>
      <c r="P12" s="54" t="s">
        <v>60</v>
      </c>
      <c r="Q12" s="53" t="s">
        <v>60</v>
      </c>
      <c r="R12" s="62" t="s">
        <v>60</v>
      </c>
      <c r="S12" s="53">
        <v>0.05</v>
      </c>
      <c r="T12" s="62">
        <v>14910</v>
      </c>
      <c r="U12" s="53" t="s">
        <v>60</v>
      </c>
      <c r="V12" s="62" t="s">
        <v>60</v>
      </c>
      <c r="W12" s="53">
        <v>0.04</v>
      </c>
      <c r="X12" s="62">
        <v>18404</v>
      </c>
      <c r="Y12" s="53" t="s">
        <v>60</v>
      </c>
      <c r="Z12" s="62" t="s">
        <v>60</v>
      </c>
      <c r="AA12" s="53" t="s">
        <v>60</v>
      </c>
      <c r="AB12" s="54" t="s">
        <v>60</v>
      </c>
      <c r="AC12" s="53" t="s">
        <v>60</v>
      </c>
      <c r="AD12" s="62" t="s">
        <v>60</v>
      </c>
      <c r="AE12" s="53" t="s">
        <v>60</v>
      </c>
      <c r="AF12" s="62" t="s">
        <v>60</v>
      </c>
      <c r="AG12" s="53" t="s">
        <v>60</v>
      </c>
      <c r="AH12" s="62" t="s">
        <v>60</v>
      </c>
      <c r="AI12" s="53" t="s">
        <v>60</v>
      </c>
      <c r="AJ12" s="62" t="s">
        <v>60</v>
      </c>
      <c r="AK12" s="53" t="s">
        <v>60</v>
      </c>
      <c r="AL12" s="62" t="s">
        <v>60</v>
      </c>
      <c r="AM12" s="63">
        <f>SUM(E12,G12,I12,K12,M12,O12,Q12,S12,U12,W12,Y12,AA12,AC12,AE12,AG12,AI12,AK12)</f>
        <v>125.16000000000001</v>
      </c>
      <c r="AN12" s="99">
        <f>SUM(F12,H12,J12,L12,N12,P12,R12,T12,V12,X12,Z12,AB12,AD12,AF12,AH12,AJ12,AL12)</f>
        <v>274438</v>
      </c>
      <c r="AO12" s="53" t="s">
        <v>60</v>
      </c>
      <c r="AP12" s="62" t="s">
        <v>60</v>
      </c>
      <c r="AQ12" s="53" t="s">
        <v>60</v>
      </c>
      <c r="AR12" s="62" t="s">
        <v>60</v>
      </c>
      <c r="AS12" s="53">
        <v>0.18</v>
      </c>
      <c r="AT12" s="62">
        <v>24144</v>
      </c>
      <c r="AU12" s="53" t="s">
        <v>60</v>
      </c>
      <c r="AV12" s="62" t="s">
        <v>60</v>
      </c>
    </row>
    <row r="13" spans="1:48" ht="15.75" customHeight="1">
      <c r="A13" s="126" t="s">
        <v>88</v>
      </c>
      <c r="B13" s="127"/>
      <c r="C13" s="58">
        <f t="shared" si="2"/>
        <v>26.59</v>
      </c>
      <c r="D13" s="69">
        <f t="shared" si="2"/>
        <v>130364</v>
      </c>
      <c r="E13" s="36">
        <f aca="true" t="shared" si="3" ref="E13:J13">SUM(E14:E20)</f>
        <v>0.28</v>
      </c>
      <c r="F13" s="39">
        <f t="shared" si="3"/>
        <v>50188</v>
      </c>
      <c r="G13" s="36">
        <f t="shared" si="3"/>
        <v>0.04</v>
      </c>
      <c r="H13" s="39">
        <f t="shared" si="3"/>
        <v>8000</v>
      </c>
      <c r="I13" s="36">
        <f t="shared" si="3"/>
        <v>25.9</v>
      </c>
      <c r="J13" s="37">
        <f t="shared" si="3"/>
        <v>10306</v>
      </c>
      <c r="K13" s="36" t="s">
        <v>77</v>
      </c>
      <c r="L13" s="39" t="s">
        <v>77</v>
      </c>
      <c r="M13" s="36" t="s">
        <v>85</v>
      </c>
      <c r="N13" s="39" t="s">
        <v>77</v>
      </c>
      <c r="O13" s="36" t="s">
        <v>77</v>
      </c>
      <c r="P13" s="39" t="s">
        <v>77</v>
      </c>
      <c r="Q13" s="36" t="s">
        <v>77</v>
      </c>
      <c r="R13" s="37" t="s">
        <v>77</v>
      </c>
      <c r="S13" s="64" t="s">
        <v>77</v>
      </c>
      <c r="T13" s="65" t="s">
        <v>77</v>
      </c>
      <c r="U13" s="64" t="s">
        <v>77</v>
      </c>
      <c r="V13" s="65" t="s">
        <v>77</v>
      </c>
      <c r="W13" s="64" t="s">
        <v>77</v>
      </c>
      <c r="X13" s="65" t="s">
        <v>77</v>
      </c>
      <c r="Y13" s="64" t="s">
        <v>77</v>
      </c>
      <c r="Z13" s="66" t="s">
        <v>77</v>
      </c>
      <c r="AA13" s="36">
        <f>SUM(AA14:AA20)</f>
        <v>0.27</v>
      </c>
      <c r="AB13" s="37">
        <f>SUM(AB14:AB20)</f>
        <v>49370</v>
      </c>
      <c r="AC13" s="36" t="s">
        <v>77</v>
      </c>
      <c r="AD13" s="39" t="s">
        <v>77</v>
      </c>
      <c r="AE13" s="36" t="s">
        <v>77</v>
      </c>
      <c r="AF13" s="39" t="s">
        <v>77</v>
      </c>
      <c r="AG13" s="36" t="s">
        <v>77</v>
      </c>
      <c r="AH13" s="37" t="s">
        <v>77</v>
      </c>
      <c r="AI13" s="36" t="s">
        <v>77</v>
      </c>
      <c r="AJ13" s="39" t="s">
        <v>77</v>
      </c>
      <c r="AK13" s="36" t="s">
        <v>77</v>
      </c>
      <c r="AL13" s="39" t="s">
        <v>77</v>
      </c>
      <c r="AM13" s="36">
        <f>SUM(AM14:AM20)</f>
        <v>26.49</v>
      </c>
      <c r="AN13" s="97">
        <f>SUM(AN14:AN20)</f>
        <v>117864</v>
      </c>
      <c r="AO13" s="36" t="s">
        <v>77</v>
      </c>
      <c r="AP13" s="37" t="s">
        <v>77</v>
      </c>
      <c r="AQ13" s="36" t="s">
        <v>77</v>
      </c>
      <c r="AR13" s="39" t="s">
        <v>77</v>
      </c>
      <c r="AS13" s="36">
        <f>SUM(AS14:AS20)</f>
        <v>0.1</v>
      </c>
      <c r="AT13" s="39">
        <f>SUM(AT14:AT20)</f>
        <v>12500</v>
      </c>
      <c r="AU13" s="64" t="s">
        <v>77</v>
      </c>
      <c r="AV13" s="66" t="s">
        <v>77</v>
      </c>
    </row>
    <row r="14" spans="1:48" ht="15.75" customHeight="1">
      <c r="A14" s="56"/>
      <c r="B14" s="57" t="s">
        <v>64</v>
      </c>
      <c r="C14" s="58">
        <f t="shared" si="2"/>
        <v>0.42000000000000004</v>
      </c>
      <c r="D14" s="69">
        <f t="shared" si="2"/>
        <v>70688</v>
      </c>
      <c r="E14" s="36">
        <v>0.28</v>
      </c>
      <c r="F14" s="37">
        <v>50188</v>
      </c>
      <c r="G14" s="55">
        <v>0.04</v>
      </c>
      <c r="H14" s="39">
        <v>8000</v>
      </c>
      <c r="I14" s="36" t="s">
        <v>60</v>
      </c>
      <c r="J14" s="37" t="s">
        <v>60</v>
      </c>
      <c r="K14" s="36" t="s">
        <v>60</v>
      </c>
      <c r="L14" s="39" t="s">
        <v>60</v>
      </c>
      <c r="M14" s="36" t="s">
        <v>60</v>
      </c>
      <c r="N14" s="37" t="s">
        <v>60</v>
      </c>
      <c r="O14" s="55" t="s">
        <v>60</v>
      </c>
      <c r="P14" s="39" t="s">
        <v>60</v>
      </c>
      <c r="Q14" s="36" t="s">
        <v>60</v>
      </c>
      <c r="R14" s="37" t="s">
        <v>60</v>
      </c>
      <c r="S14" s="36" t="s">
        <v>60</v>
      </c>
      <c r="T14" s="39" t="s">
        <v>60</v>
      </c>
      <c r="U14" s="36" t="s">
        <v>60</v>
      </c>
      <c r="V14" s="37" t="s">
        <v>60</v>
      </c>
      <c r="W14" s="36" t="s">
        <v>60</v>
      </c>
      <c r="X14" s="37" t="s">
        <v>60</v>
      </c>
      <c r="Y14" s="36" t="s">
        <v>60</v>
      </c>
      <c r="Z14" s="37" t="s">
        <v>60</v>
      </c>
      <c r="AA14" s="36" t="s">
        <v>60</v>
      </c>
      <c r="AB14" s="39" t="s">
        <v>60</v>
      </c>
      <c r="AC14" s="36" t="s">
        <v>60</v>
      </c>
      <c r="AD14" s="37" t="s">
        <v>60</v>
      </c>
      <c r="AE14" s="55" t="s">
        <v>60</v>
      </c>
      <c r="AF14" s="39" t="s">
        <v>60</v>
      </c>
      <c r="AG14" s="36" t="s">
        <v>60</v>
      </c>
      <c r="AH14" s="37" t="s">
        <v>60</v>
      </c>
      <c r="AI14" s="36" t="s">
        <v>60</v>
      </c>
      <c r="AJ14" s="37" t="s">
        <v>60</v>
      </c>
      <c r="AK14" s="36" t="s">
        <v>60</v>
      </c>
      <c r="AL14" s="37" t="s">
        <v>60</v>
      </c>
      <c r="AM14" s="55">
        <f>SUM(E14,G14,I14,K14,M14,O14,Q14,S14,U14,W14,Y14,AA14,AC14,AE14,AG14,AI14,AK14)</f>
        <v>0.32</v>
      </c>
      <c r="AN14" s="98">
        <f>SUM(F14,H14,J14,L14,N14,P14,R14,T14,V14,X14,Z14,AB14,AD14,AF14,AH14,AJ14,AL14)</f>
        <v>58188</v>
      </c>
      <c r="AO14" s="36" t="s">
        <v>60</v>
      </c>
      <c r="AP14" s="37" t="s">
        <v>60</v>
      </c>
      <c r="AQ14" s="36" t="s">
        <v>60</v>
      </c>
      <c r="AR14" s="37" t="s">
        <v>60</v>
      </c>
      <c r="AS14" s="36">
        <v>0.1</v>
      </c>
      <c r="AT14" s="37">
        <v>12500</v>
      </c>
      <c r="AU14" s="36" t="s">
        <v>60</v>
      </c>
      <c r="AV14" s="37" t="s">
        <v>60</v>
      </c>
    </row>
    <row r="15" spans="1:48" ht="15.75" customHeight="1">
      <c r="A15" s="56"/>
      <c r="B15" s="57" t="s">
        <v>15</v>
      </c>
      <c r="C15" s="58" t="s">
        <v>77</v>
      </c>
      <c r="D15" s="69" t="s">
        <v>77</v>
      </c>
      <c r="E15" s="36" t="s">
        <v>60</v>
      </c>
      <c r="F15" s="37" t="s">
        <v>60</v>
      </c>
      <c r="G15" s="55" t="s">
        <v>60</v>
      </c>
      <c r="H15" s="39" t="s">
        <v>60</v>
      </c>
      <c r="I15" s="36" t="s">
        <v>60</v>
      </c>
      <c r="J15" s="37" t="s">
        <v>60</v>
      </c>
      <c r="K15" s="36" t="s">
        <v>60</v>
      </c>
      <c r="L15" s="39" t="s">
        <v>60</v>
      </c>
      <c r="M15" s="36" t="s">
        <v>60</v>
      </c>
      <c r="N15" s="37" t="s">
        <v>60</v>
      </c>
      <c r="O15" s="55" t="s">
        <v>60</v>
      </c>
      <c r="P15" s="39" t="s">
        <v>60</v>
      </c>
      <c r="Q15" s="36" t="s">
        <v>60</v>
      </c>
      <c r="R15" s="37" t="s">
        <v>60</v>
      </c>
      <c r="S15" s="36" t="s">
        <v>60</v>
      </c>
      <c r="T15" s="39" t="s">
        <v>60</v>
      </c>
      <c r="U15" s="36" t="s">
        <v>60</v>
      </c>
      <c r="V15" s="37" t="s">
        <v>60</v>
      </c>
      <c r="W15" s="55" t="s">
        <v>60</v>
      </c>
      <c r="X15" s="39" t="s">
        <v>60</v>
      </c>
      <c r="Y15" s="36" t="s">
        <v>60</v>
      </c>
      <c r="Z15" s="37" t="s">
        <v>60</v>
      </c>
      <c r="AA15" s="36" t="s">
        <v>60</v>
      </c>
      <c r="AB15" s="39" t="s">
        <v>60</v>
      </c>
      <c r="AC15" s="36" t="s">
        <v>60</v>
      </c>
      <c r="AD15" s="37" t="s">
        <v>60</v>
      </c>
      <c r="AE15" s="55" t="s">
        <v>60</v>
      </c>
      <c r="AF15" s="39" t="s">
        <v>60</v>
      </c>
      <c r="AG15" s="36" t="s">
        <v>60</v>
      </c>
      <c r="AH15" s="37" t="s">
        <v>60</v>
      </c>
      <c r="AI15" s="36" t="s">
        <v>60</v>
      </c>
      <c r="AJ15" s="37" t="s">
        <v>60</v>
      </c>
      <c r="AK15" s="36" t="s">
        <v>60</v>
      </c>
      <c r="AL15" s="37" t="s">
        <v>60</v>
      </c>
      <c r="AM15" s="36" t="s">
        <v>60</v>
      </c>
      <c r="AN15" s="37" t="s">
        <v>60</v>
      </c>
      <c r="AO15" s="36" t="s">
        <v>60</v>
      </c>
      <c r="AP15" s="37" t="s">
        <v>60</v>
      </c>
      <c r="AQ15" s="36" t="s">
        <v>60</v>
      </c>
      <c r="AR15" s="37" t="s">
        <v>60</v>
      </c>
      <c r="AS15" s="36" t="s">
        <v>60</v>
      </c>
      <c r="AT15" s="37" t="s">
        <v>60</v>
      </c>
      <c r="AU15" s="36" t="s">
        <v>60</v>
      </c>
      <c r="AV15" s="37" t="s">
        <v>60</v>
      </c>
    </row>
    <row r="16" spans="1:48" ht="15.75" customHeight="1">
      <c r="A16" s="56"/>
      <c r="B16" s="57" t="s">
        <v>65</v>
      </c>
      <c r="C16" s="58" t="s">
        <v>77</v>
      </c>
      <c r="D16" s="69" t="s">
        <v>77</v>
      </c>
      <c r="E16" s="36" t="s">
        <v>66</v>
      </c>
      <c r="F16" s="37" t="s">
        <v>66</v>
      </c>
      <c r="G16" s="55" t="s">
        <v>66</v>
      </c>
      <c r="H16" s="39" t="s">
        <v>66</v>
      </c>
      <c r="I16" s="36" t="s">
        <v>66</v>
      </c>
      <c r="J16" s="37" t="s">
        <v>66</v>
      </c>
      <c r="K16" s="36" t="s">
        <v>66</v>
      </c>
      <c r="L16" s="39" t="s">
        <v>66</v>
      </c>
      <c r="M16" s="36" t="s">
        <v>66</v>
      </c>
      <c r="N16" s="37" t="s">
        <v>66</v>
      </c>
      <c r="O16" s="55" t="s">
        <v>66</v>
      </c>
      <c r="P16" s="39" t="s">
        <v>66</v>
      </c>
      <c r="Q16" s="36" t="s">
        <v>66</v>
      </c>
      <c r="R16" s="37" t="s">
        <v>66</v>
      </c>
      <c r="S16" s="36" t="s">
        <v>66</v>
      </c>
      <c r="T16" s="39" t="s">
        <v>66</v>
      </c>
      <c r="U16" s="36" t="s">
        <v>66</v>
      </c>
      <c r="V16" s="37" t="s">
        <v>66</v>
      </c>
      <c r="W16" s="55" t="s">
        <v>66</v>
      </c>
      <c r="X16" s="39" t="s">
        <v>66</v>
      </c>
      <c r="Y16" s="36" t="s">
        <v>66</v>
      </c>
      <c r="Z16" s="37" t="s">
        <v>66</v>
      </c>
      <c r="AA16" s="36" t="s">
        <v>66</v>
      </c>
      <c r="AB16" s="39" t="s">
        <v>66</v>
      </c>
      <c r="AC16" s="36" t="s">
        <v>66</v>
      </c>
      <c r="AD16" s="37" t="s">
        <v>66</v>
      </c>
      <c r="AE16" s="55" t="s">
        <v>66</v>
      </c>
      <c r="AF16" s="39" t="s">
        <v>66</v>
      </c>
      <c r="AG16" s="36" t="s">
        <v>66</v>
      </c>
      <c r="AH16" s="37" t="s">
        <v>66</v>
      </c>
      <c r="AI16" s="36" t="s">
        <v>66</v>
      </c>
      <c r="AJ16" s="37" t="s">
        <v>66</v>
      </c>
      <c r="AK16" s="36" t="s">
        <v>66</v>
      </c>
      <c r="AL16" s="37" t="s">
        <v>66</v>
      </c>
      <c r="AM16" s="36" t="s">
        <v>66</v>
      </c>
      <c r="AN16" s="37" t="s">
        <v>66</v>
      </c>
      <c r="AO16" s="36" t="s">
        <v>66</v>
      </c>
      <c r="AP16" s="37" t="s">
        <v>66</v>
      </c>
      <c r="AQ16" s="36" t="s">
        <v>66</v>
      </c>
      <c r="AR16" s="37" t="s">
        <v>66</v>
      </c>
      <c r="AS16" s="36" t="s">
        <v>66</v>
      </c>
      <c r="AT16" s="37" t="s">
        <v>66</v>
      </c>
      <c r="AU16" s="36" t="s">
        <v>66</v>
      </c>
      <c r="AV16" s="37" t="s">
        <v>66</v>
      </c>
    </row>
    <row r="17" spans="1:48" ht="15.75" customHeight="1">
      <c r="A17" s="56"/>
      <c r="B17" s="57" t="s">
        <v>16</v>
      </c>
      <c r="C17" s="58" t="s">
        <v>77</v>
      </c>
      <c r="D17" s="69" t="s">
        <v>77</v>
      </c>
      <c r="E17" s="36" t="s">
        <v>66</v>
      </c>
      <c r="F17" s="37" t="s">
        <v>66</v>
      </c>
      <c r="G17" s="55" t="s">
        <v>66</v>
      </c>
      <c r="H17" s="39" t="s">
        <v>66</v>
      </c>
      <c r="I17" s="36" t="s">
        <v>66</v>
      </c>
      <c r="J17" s="37" t="s">
        <v>66</v>
      </c>
      <c r="K17" s="36" t="s">
        <v>66</v>
      </c>
      <c r="L17" s="39" t="s">
        <v>66</v>
      </c>
      <c r="M17" s="36" t="s">
        <v>66</v>
      </c>
      <c r="N17" s="37" t="s">
        <v>66</v>
      </c>
      <c r="O17" s="55" t="s">
        <v>66</v>
      </c>
      <c r="P17" s="39" t="s">
        <v>66</v>
      </c>
      <c r="Q17" s="36" t="s">
        <v>66</v>
      </c>
      <c r="R17" s="37" t="s">
        <v>66</v>
      </c>
      <c r="S17" s="36" t="s">
        <v>66</v>
      </c>
      <c r="T17" s="39" t="s">
        <v>66</v>
      </c>
      <c r="U17" s="36" t="s">
        <v>66</v>
      </c>
      <c r="V17" s="37" t="s">
        <v>66</v>
      </c>
      <c r="W17" s="55" t="s">
        <v>66</v>
      </c>
      <c r="X17" s="39" t="s">
        <v>66</v>
      </c>
      <c r="Y17" s="36" t="s">
        <v>66</v>
      </c>
      <c r="Z17" s="37" t="s">
        <v>66</v>
      </c>
      <c r="AA17" s="36" t="s">
        <v>66</v>
      </c>
      <c r="AB17" s="39" t="s">
        <v>66</v>
      </c>
      <c r="AC17" s="36" t="s">
        <v>66</v>
      </c>
      <c r="AD17" s="37" t="s">
        <v>66</v>
      </c>
      <c r="AE17" s="55" t="s">
        <v>66</v>
      </c>
      <c r="AF17" s="39" t="s">
        <v>66</v>
      </c>
      <c r="AG17" s="36" t="s">
        <v>66</v>
      </c>
      <c r="AH17" s="37" t="s">
        <v>66</v>
      </c>
      <c r="AI17" s="36" t="s">
        <v>66</v>
      </c>
      <c r="AJ17" s="37" t="s">
        <v>66</v>
      </c>
      <c r="AK17" s="36" t="s">
        <v>66</v>
      </c>
      <c r="AL17" s="37" t="s">
        <v>66</v>
      </c>
      <c r="AM17" s="36" t="s">
        <v>66</v>
      </c>
      <c r="AN17" s="37" t="s">
        <v>66</v>
      </c>
      <c r="AO17" s="36" t="s">
        <v>66</v>
      </c>
      <c r="AP17" s="37" t="s">
        <v>66</v>
      </c>
      <c r="AQ17" s="36" t="s">
        <v>66</v>
      </c>
      <c r="AR17" s="37" t="s">
        <v>66</v>
      </c>
      <c r="AS17" s="36" t="s">
        <v>66</v>
      </c>
      <c r="AT17" s="37" t="s">
        <v>66</v>
      </c>
      <c r="AU17" s="36" t="s">
        <v>66</v>
      </c>
      <c r="AV17" s="37" t="s">
        <v>66</v>
      </c>
    </row>
    <row r="18" spans="1:48" ht="15.75" customHeight="1">
      <c r="A18" s="56"/>
      <c r="B18" s="57" t="s">
        <v>17</v>
      </c>
      <c r="C18" s="58">
        <f>AM18</f>
        <v>26.169999999999998</v>
      </c>
      <c r="D18" s="69">
        <f>AN18</f>
        <v>59676</v>
      </c>
      <c r="E18" s="36" t="s">
        <v>66</v>
      </c>
      <c r="F18" s="37" t="s">
        <v>66</v>
      </c>
      <c r="G18" s="55" t="s">
        <v>66</v>
      </c>
      <c r="H18" s="39" t="s">
        <v>66</v>
      </c>
      <c r="I18" s="36">
        <v>25.9</v>
      </c>
      <c r="J18" s="37">
        <v>10306</v>
      </c>
      <c r="K18" s="36" t="s">
        <v>66</v>
      </c>
      <c r="L18" s="39" t="s">
        <v>66</v>
      </c>
      <c r="M18" s="36" t="s">
        <v>66</v>
      </c>
      <c r="N18" s="37" t="s">
        <v>66</v>
      </c>
      <c r="O18" s="55" t="s">
        <v>66</v>
      </c>
      <c r="P18" s="39" t="s">
        <v>66</v>
      </c>
      <c r="Q18" s="36" t="s">
        <v>66</v>
      </c>
      <c r="R18" s="37" t="s">
        <v>66</v>
      </c>
      <c r="S18" s="36" t="s">
        <v>66</v>
      </c>
      <c r="T18" s="39" t="s">
        <v>66</v>
      </c>
      <c r="U18" s="36" t="s">
        <v>66</v>
      </c>
      <c r="V18" s="37" t="s">
        <v>66</v>
      </c>
      <c r="W18" s="55" t="s">
        <v>66</v>
      </c>
      <c r="X18" s="39" t="s">
        <v>66</v>
      </c>
      <c r="Y18" s="36" t="s">
        <v>66</v>
      </c>
      <c r="Z18" s="37" t="s">
        <v>66</v>
      </c>
      <c r="AA18" s="36">
        <v>0.27</v>
      </c>
      <c r="AB18" s="39">
        <v>49370</v>
      </c>
      <c r="AC18" s="36" t="s">
        <v>66</v>
      </c>
      <c r="AD18" s="37" t="s">
        <v>66</v>
      </c>
      <c r="AE18" s="55" t="s">
        <v>66</v>
      </c>
      <c r="AF18" s="39" t="s">
        <v>66</v>
      </c>
      <c r="AG18" s="36" t="s">
        <v>66</v>
      </c>
      <c r="AH18" s="37" t="s">
        <v>66</v>
      </c>
      <c r="AI18" s="36" t="s">
        <v>66</v>
      </c>
      <c r="AJ18" s="37" t="s">
        <v>66</v>
      </c>
      <c r="AK18" s="36" t="s">
        <v>66</v>
      </c>
      <c r="AL18" s="37" t="s">
        <v>66</v>
      </c>
      <c r="AM18" s="55">
        <f>SUM(E18,G18,I18,K18,M18,O18,Q18,S18,U18,W18,Y18,AA18,AC18,AE18,AG18,AI18,AK18)</f>
        <v>26.169999999999998</v>
      </c>
      <c r="AN18" s="98">
        <f>SUM(F18,H18,J18,L18,N18,P18,R18,T18,V18,X18,Z18,AB18,AD18,AF18,AH18,AJ18,AL18)</f>
        <v>59676</v>
      </c>
      <c r="AO18" s="36" t="s">
        <v>66</v>
      </c>
      <c r="AP18" s="37" t="s">
        <v>66</v>
      </c>
      <c r="AQ18" s="36" t="s">
        <v>66</v>
      </c>
      <c r="AR18" s="37" t="s">
        <v>66</v>
      </c>
      <c r="AS18" s="36" t="s">
        <v>60</v>
      </c>
      <c r="AT18" s="37" t="s">
        <v>60</v>
      </c>
      <c r="AU18" s="36" t="s">
        <v>66</v>
      </c>
      <c r="AV18" s="37" t="s">
        <v>66</v>
      </c>
    </row>
    <row r="19" spans="1:48" ht="15.75" customHeight="1">
      <c r="A19" s="56"/>
      <c r="B19" s="57" t="s">
        <v>18</v>
      </c>
      <c r="C19" s="58" t="s">
        <v>77</v>
      </c>
      <c r="D19" s="69" t="s">
        <v>77</v>
      </c>
      <c r="E19" s="36" t="s">
        <v>66</v>
      </c>
      <c r="F19" s="37" t="s">
        <v>66</v>
      </c>
      <c r="G19" s="55" t="s">
        <v>66</v>
      </c>
      <c r="H19" s="39" t="s">
        <v>66</v>
      </c>
      <c r="I19" s="36" t="s">
        <v>66</v>
      </c>
      <c r="J19" s="37" t="s">
        <v>66</v>
      </c>
      <c r="K19" s="36" t="s">
        <v>66</v>
      </c>
      <c r="L19" s="39" t="s">
        <v>66</v>
      </c>
      <c r="M19" s="36" t="s">
        <v>66</v>
      </c>
      <c r="N19" s="37" t="s">
        <v>66</v>
      </c>
      <c r="O19" s="55" t="s">
        <v>66</v>
      </c>
      <c r="P19" s="39" t="s">
        <v>66</v>
      </c>
      <c r="Q19" s="36" t="s">
        <v>66</v>
      </c>
      <c r="R19" s="37" t="s">
        <v>66</v>
      </c>
      <c r="S19" s="36" t="s">
        <v>66</v>
      </c>
      <c r="T19" s="39" t="s">
        <v>66</v>
      </c>
      <c r="U19" s="36" t="s">
        <v>66</v>
      </c>
      <c r="V19" s="37" t="s">
        <v>66</v>
      </c>
      <c r="W19" s="55" t="s">
        <v>66</v>
      </c>
      <c r="X19" s="39" t="s">
        <v>66</v>
      </c>
      <c r="Y19" s="36" t="s">
        <v>66</v>
      </c>
      <c r="Z19" s="37" t="s">
        <v>66</v>
      </c>
      <c r="AA19" s="36" t="s">
        <v>66</v>
      </c>
      <c r="AB19" s="39" t="s">
        <v>66</v>
      </c>
      <c r="AC19" s="36" t="s">
        <v>66</v>
      </c>
      <c r="AD19" s="37" t="s">
        <v>66</v>
      </c>
      <c r="AE19" s="55" t="s">
        <v>66</v>
      </c>
      <c r="AF19" s="39" t="s">
        <v>66</v>
      </c>
      <c r="AG19" s="36" t="s">
        <v>66</v>
      </c>
      <c r="AH19" s="37" t="s">
        <v>66</v>
      </c>
      <c r="AI19" s="36" t="s">
        <v>66</v>
      </c>
      <c r="AJ19" s="37" t="s">
        <v>66</v>
      </c>
      <c r="AK19" s="36" t="s">
        <v>66</v>
      </c>
      <c r="AL19" s="37" t="s">
        <v>66</v>
      </c>
      <c r="AM19" s="36" t="s">
        <v>66</v>
      </c>
      <c r="AN19" s="37" t="s">
        <v>66</v>
      </c>
      <c r="AO19" s="36" t="s">
        <v>66</v>
      </c>
      <c r="AP19" s="37" t="s">
        <v>66</v>
      </c>
      <c r="AQ19" s="36" t="s">
        <v>66</v>
      </c>
      <c r="AR19" s="37" t="s">
        <v>66</v>
      </c>
      <c r="AS19" s="36" t="s">
        <v>66</v>
      </c>
      <c r="AT19" s="37" t="s">
        <v>66</v>
      </c>
      <c r="AU19" s="36" t="s">
        <v>66</v>
      </c>
      <c r="AV19" s="37" t="s">
        <v>66</v>
      </c>
    </row>
    <row r="20" spans="1:48" ht="15.75" customHeight="1">
      <c r="A20" s="60"/>
      <c r="B20" s="61" t="s">
        <v>19</v>
      </c>
      <c r="C20" s="72" t="s">
        <v>77</v>
      </c>
      <c r="D20" s="78" t="s">
        <v>77</v>
      </c>
      <c r="E20" s="36" t="s">
        <v>66</v>
      </c>
      <c r="F20" s="37" t="s">
        <v>66</v>
      </c>
      <c r="G20" s="55" t="s">
        <v>66</v>
      </c>
      <c r="H20" s="39" t="s">
        <v>66</v>
      </c>
      <c r="I20" s="36" t="s">
        <v>66</v>
      </c>
      <c r="J20" s="37" t="s">
        <v>66</v>
      </c>
      <c r="K20" s="53" t="s">
        <v>66</v>
      </c>
      <c r="L20" s="54" t="s">
        <v>66</v>
      </c>
      <c r="M20" s="53" t="s">
        <v>66</v>
      </c>
      <c r="N20" s="62" t="s">
        <v>66</v>
      </c>
      <c r="O20" s="63" t="s">
        <v>66</v>
      </c>
      <c r="P20" s="54" t="s">
        <v>66</v>
      </c>
      <c r="Q20" s="53" t="s">
        <v>66</v>
      </c>
      <c r="R20" s="62" t="s">
        <v>66</v>
      </c>
      <c r="S20" s="53" t="s">
        <v>66</v>
      </c>
      <c r="T20" s="54" t="s">
        <v>66</v>
      </c>
      <c r="U20" s="53" t="s">
        <v>66</v>
      </c>
      <c r="V20" s="62" t="s">
        <v>66</v>
      </c>
      <c r="W20" s="63" t="s">
        <v>66</v>
      </c>
      <c r="X20" s="54" t="s">
        <v>66</v>
      </c>
      <c r="Y20" s="53" t="s">
        <v>66</v>
      </c>
      <c r="Z20" s="62" t="s">
        <v>66</v>
      </c>
      <c r="AA20" s="53" t="s">
        <v>66</v>
      </c>
      <c r="AB20" s="54" t="s">
        <v>66</v>
      </c>
      <c r="AC20" s="53" t="s">
        <v>66</v>
      </c>
      <c r="AD20" s="62" t="s">
        <v>66</v>
      </c>
      <c r="AE20" s="63" t="s">
        <v>66</v>
      </c>
      <c r="AF20" s="54" t="s">
        <v>66</v>
      </c>
      <c r="AG20" s="53" t="s">
        <v>66</v>
      </c>
      <c r="AH20" s="62" t="s">
        <v>66</v>
      </c>
      <c r="AI20" s="53" t="s">
        <v>66</v>
      </c>
      <c r="AJ20" s="62" t="s">
        <v>66</v>
      </c>
      <c r="AK20" s="53" t="s">
        <v>66</v>
      </c>
      <c r="AL20" s="62" t="s">
        <v>66</v>
      </c>
      <c r="AM20" s="53" t="s">
        <v>66</v>
      </c>
      <c r="AN20" s="62" t="s">
        <v>66</v>
      </c>
      <c r="AO20" s="53" t="s">
        <v>66</v>
      </c>
      <c r="AP20" s="62" t="s">
        <v>66</v>
      </c>
      <c r="AQ20" s="53" t="s">
        <v>66</v>
      </c>
      <c r="AR20" s="62" t="s">
        <v>66</v>
      </c>
      <c r="AS20" s="53" t="s">
        <v>66</v>
      </c>
      <c r="AT20" s="62" t="s">
        <v>66</v>
      </c>
      <c r="AU20" s="53" t="s">
        <v>66</v>
      </c>
      <c r="AV20" s="62" t="s">
        <v>66</v>
      </c>
    </row>
    <row r="21" spans="1:48" ht="15.75" customHeight="1">
      <c r="A21" s="118" t="s">
        <v>91</v>
      </c>
      <c r="B21" s="119"/>
      <c r="C21" s="58">
        <f aca="true" t="shared" si="4" ref="C21:D24">AM21+AS21</f>
        <v>138.25</v>
      </c>
      <c r="D21" s="69">
        <f t="shared" si="4"/>
        <v>346673</v>
      </c>
      <c r="E21" s="64">
        <f aca="true" t="shared" si="5" ref="E21:L21">SUM(E22:E26)</f>
        <v>0.22</v>
      </c>
      <c r="F21" s="65">
        <f t="shared" si="5"/>
        <v>19260</v>
      </c>
      <c r="G21" s="64">
        <f t="shared" si="5"/>
        <v>0.57</v>
      </c>
      <c r="H21" s="65">
        <f t="shared" si="5"/>
        <v>151234</v>
      </c>
      <c r="I21" s="64">
        <f t="shared" si="5"/>
        <v>62</v>
      </c>
      <c r="J21" s="66">
        <f t="shared" si="5"/>
        <v>25181</v>
      </c>
      <c r="K21" s="64">
        <f t="shared" si="5"/>
        <v>32.730000000000004</v>
      </c>
      <c r="L21" s="65">
        <f t="shared" si="5"/>
        <v>6055</v>
      </c>
      <c r="M21" s="64" t="s">
        <v>60</v>
      </c>
      <c r="N21" s="65" t="s">
        <v>60</v>
      </c>
      <c r="O21" s="64">
        <f>SUM(O22:O26)</f>
        <v>10.19</v>
      </c>
      <c r="P21" s="65">
        <f>SUM(P22:P26)</f>
        <v>47722</v>
      </c>
      <c r="Q21" s="64" t="s">
        <v>60</v>
      </c>
      <c r="R21" s="66" t="s">
        <v>60</v>
      </c>
      <c r="S21" s="64">
        <f>SUM(S22:S26)</f>
        <v>29.63</v>
      </c>
      <c r="T21" s="65">
        <f>SUM(T22:T26)</f>
        <v>21828</v>
      </c>
      <c r="U21" s="64" t="s">
        <v>60</v>
      </c>
      <c r="V21" s="65" t="s">
        <v>60</v>
      </c>
      <c r="W21" s="64">
        <f>SUM(W22:W26)</f>
        <v>0.09</v>
      </c>
      <c r="X21" s="65">
        <f>SUM(X22:X26)</f>
        <v>8200</v>
      </c>
      <c r="Y21" s="64" t="s">
        <v>60</v>
      </c>
      <c r="Z21" s="66" t="s">
        <v>60</v>
      </c>
      <c r="AA21" s="64">
        <f>SUM(AA22:AA26)</f>
        <v>2.51</v>
      </c>
      <c r="AB21" s="65">
        <f>SUM(AB22:AB26)</f>
        <v>15194</v>
      </c>
      <c r="AC21" s="64" t="s">
        <v>60</v>
      </c>
      <c r="AD21" s="65" t="s">
        <v>60</v>
      </c>
      <c r="AE21" s="64" t="s">
        <v>60</v>
      </c>
      <c r="AF21" s="65" t="s">
        <v>60</v>
      </c>
      <c r="AG21" s="64" t="s">
        <v>60</v>
      </c>
      <c r="AH21" s="66" t="s">
        <v>60</v>
      </c>
      <c r="AI21" s="64" t="s">
        <v>60</v>
      </c>
      <c r="AJ21" s="65" t="s">
        <v>60</v>
      </c>
      <c r="AK21" s="64" t="s">
        <v>60</v>
      </c>
      <c r="AL21" s="65" t="s">
        <v>60</v>
      </c>
      <c r="AM21" s="64">
        <f>SUM(AM22:AM26)</f>
        <v>137.94</v>
      </c>
      <c r="AN21" s="66">
        <f>SUM(AN22:AN26)</f>
        <v>294674</v>
      </c>
      <c r="AO21" s="64" t="s">
        <v>60</v>
      </c>
      <c r="AP21" s="66" t="s">
        <v>60</v>
      </c>
      <c r="AQ21" s="64" t="s">
        <v>60</v>
      </c>
      <c r="AR21" s="65" t="s">
        <v>60</v>
      </c>
      <c r="AS21" s="64">
        <f>SUM(AS22:AS26)</f>
        <v>0.31000000000000005</v>
      </c>
      <c r="AT21" s="65">
        <f>SUM(AT22:AT26)</f>
        <v>51999</v>
      </c>
      <c r="AU21" s="64" t="s">
        <v>60</v>
      </c>
      <c r="AV21" s="66" t="s">
        <v>60</v>
      </c>
    </row>
    <row r="22" spans="1:48" ht="15.75" customHeight="1">
      <c r="A22" s="67"/>
      <c r="B22" s="57" t="s">
        <v>26</v>
      </c>
      <c r="C22" s="58">
        <f t="shared" si="4"/>
        <v>56.01</v>
      </c>
      <c r="D22" s="69">
        <f t="shared" si="4"/>
        <v>19752</v>
      </c>
      <c r="E22" s="36" t="s">
        <v>60</v>
      </c>
      <c r="F22" s="37" t="s">
        <v>60</v>
      </c>
      <c r="G22" s="55" t="s">
        <v>60</v>
      </c>
      <c r="H22" s="39" t="s">
        <v>60</v>
      </c>
      <c r="I22" s="36">
        <v>42</v>
      </c>
      <c r="J22" s="37">
        <v>15337</v>
      </c>
      <c r="K22" s="36">
        <v>14</v>
      </c>
      <c r="L22" s="39">
        <v>2846</v>
      </c>
      <c r="M22" s="36" t="s">
        <v>60</v>
      </c>
      <c r="N22" s="37" t="s">
        <v>60</v>
      </c>
      <c r="O22" s="55" t="s">
        <v>60</v>
      </c>
      <c r="P22" s="39" t="s">
        <v>60</v>
      </c>
      <c r="Q22" s="36" t="s">
        <v>60</v>
      </c>
      <c r="R22" s="37" t="s">
        <v>60</v>
      </c>
      <c r="S22" s="36" t="s">
        <v>60</v>
      </c>
      <c r="T22" s="39" t="s">
        <v>60</v>
      </c>
      <c r="U22" s="36" t="s">
        <v>60</v>
      </c>
      <c r="V22" s="37" t="s">
        <v>60</v>
      </c>
      <c r="W22" s="55" t="s">
        <v>60</v>
      </c>
      <c r="X22" s="39" t="s">
        <v>60</v>
      </c>
      <c r="Y22" s="36" t="s">
        <v>60</v>
      </c>
      <c r="Z22" s="37" t="s">
        <v>60</v>
      </c>
      <c r="AA22" s="36" t="s">
        <v>60</v>
      </c>
      <c r="AB22" s="39" t="s">
        <v>60</v>
      </c>
      <c r="AC22" s="36" t="s">
        <v>60</v>
      </c>
      <c r="AD22" s="37" t="s">
        <v>60</v>
      </c>
      <c r="AE22" s="36" t="s">
        <v>60</v>
      </c>
      <c r="AF22" s="37" t="s">
        <v>60</v>
      </c>
      <c r="AG22" s="36" t="s">
        <v>60</v>
      </c>
      <c r="AH22" s="37" t="s">
        <v>60</v>
      </c>
      <c r="AI22" s="36" t="s">
        <v>60</v>
      </c>
      <c r="AJ22" s="37" t="s">
        <v>60</v>
      </c>
      <c r="AK22" s="36" t="s">
        <v>60</v>
      </c>
      <c r="AL22" s="37" t="s">
        <v>60</v>
      </c>
      <c r="AM22" s="55">
        <f aca="true" t="shared" si="6" ref="AM22:AN24">SUM(E22,G22,I22,K22,M22,O22,Q22,S22,U22,W22,Y22,AA22,AC22,AE22,AG22,AI22,AK22)</f>
        <v>56</v>
      </c>
      <c r="AN22" s="98">
        <f t="shared" si="6"/>
        <v>18183</v>
      </c>
      <c r="AO22" s="36" t="s">
        <v>60</v>
      </c>
      <c r="AP22" s="37" t="s">
        <v>60</v>
      </c>
      <c r="AQ22" s="36" t="s">
        <v>60</v>
      </c>
      <c r="AR22" s="37" t="s">
        <v>60</v>
      </c>
      <c r="AS22" s="36">
        <v>0.01</v>
      </c>
      <c r="AT22" s="39">
        <v>1569</v>
      </c>
      <c r="AU22" s="36" t="s">
        <v>60</v>
      </c>
      <c r="AV22" s="37" t="s">
        <v>60</v>
      </c>
    </row>
    <row r="23" spans="1:48" ht="15.75" customHeight="1">
      <c r="A23" s="67"/>
      <c r="B23" s="57" t="s">
        <v>69</v>
      </c>
      <c r="C23" s="58">
        <f t="shared" si="4"/>
        <v>3.3499999999999996</v>
      </c>
      <c r="D23" s="69">
        <f t="shared" si="4"/>
        <v>206938</v>
      </c>
      <c r="E23" s="58">
        <v>0.22</v>
      </c>
      <c r="F23" s="69">
        <v>19260</v>
      </c>
      <c r="G23" s="70">
        <v>0.3</v>
      </c>
      <c r="H23" s="59">
        <v>117846</v>
      </c>
      <c r="I23" s="58" t="s">
        <v>60</v>
      </c>
      <c r="J23" s="69" t="s">
        <v>60</v>
      </c>
      <c r="K23" s="36" t="s">
        <v>60</v>
      </c>
      <c r="L23" s="39" t="s">
        <v>60</v>
      </c>
      <c r="M23" s="36" t="s">
        <v>60</v>
      </c>
      <c r="N23" s="37" t="s">
        <v>60</v>
      </c>
      <c r="O23" s="55" t="s">
        <v>60</v>
      </c>
      <c r="P23" s="39" t="s">
        <v>60</v>
      </c>
      <c r="Q23" s="36" t="s">
        <v>60</v>
      </c>
      <c r="R23" s="37" t="s">
        <v>60</v>
      </c>
      <c r="S23" s="36" t="s">
        <v>60</v>
      </c>
      <c r="T23" s="39" t="s">
        <v>60</v>
      </c>
      <c r="U23" s="36" t="s">
        <v>60</v>
      </c>
      <c r="V23" s="37" t="s">
        <v>60</v>
      </c>
      <c r="W23" s="36">
        <v>0.09</v>
      </c>
      <c r="X23" s="37">
        <v>8200</v>
      </c>
      <c r="Y23" s="36" t="s">
        <v>60</v>
      </c>
      <c r="Z23" s="37" t="s">
        <v>60</v>
      </c>
      <c r="AA23" s="36">
        <v>2.51</v>
      </c>
      <c r="AB23" s="39">
        <v>15194</v>
      </c>
      <c r="AC23" s="36" t="s">
        <v>60</v>
      </c>
      <c r="AD23" s="37" t="s">
        <v>60</v>
      </c>
      <c r="AE23" s="36" t="s">
        <v>60</v>
      </c>
      <c r="AF23" s="37" t="s">
        <v>60</v>
      </c>
      <c r="AG23" s="36" t="s">
        <v>60</v>
      </c>
      <c r="AH23" s="37" t="s">
        <v>60</v>
      </c>
      <c r="AI23" s="36" t="s">
        <v>60</v>
      </c>
      <c r="AJ23" s="37" t="s">
        <v>60</v>
      </c>
      <c r="AK23" s="36" t="s">
        <v>60</v>
      </c>
      <c r="AL23" s="37" t="s">
        <v>60</v>
      </c>
      <c r="AM23" s="55">
        <f t="shared" si="6"/>
        <v>3.1199999999999997</v>
      </c>
      <c r="AN23" s="98">
        <f t="shared" si="6"/>
        <v>160500</v>
      </c>
      <c r="AO23" s="36" t="s">
        <v>60</v>
      </c>
      <c r="AP23" s="37" t="s">
        <v>60</v>
      </c>
      <c r="AQ23" s="36" t="s">
        <v>60</v>
      </c>
      <c r="AR23" s="37" t="s">
        <v>60</v>
      </c>
      <c r="AS23" s="36">
        <v>0.23</v>
      </c>
      <c r="AT23" s="37">
        <v>46438</v>
      </c>
      <c r="AU23" s="36" t="s">
        <v>60</v>
      </c>
      <c r="AV23" s="37" t="s">
        <v>60</v>
      </c>
    </row>
    <row r="24" spans="1:48" ht="15.75" customHeight="1">
      <c r="A24" s="67"/>
      <c r="B24" s="57" t="s">
        <v>27</v>
      </c>
      <c r="C24" s="58">
        <f t="shared" si="4"/>
        <v>32.52</v>
      </c>
      <c r="D24" s="69">
        <f t="shared" si="4"/>
        <v>40705</v>
      </c>
      <c r="E24" s="36" t="s">
        <v>60</v>
      </c>
      <c r="F24" s="37" t="s">
        <v>60</v>
      </c>
      <c r="G24" s="55">
        <v>0.18</v>
      </c>
      <c r="H24" s="39">
        <v>15200</v>
      </c>
      <c r="I24" s="36" t="s">
        <v>60</v>
      </c>
      <c r="J24" s="37" t="s">
        <v>60</v>
      </c>
      <c r="K24" s="36">
        <v>2.69</v>
      </c>
      <c r="L24" s="39">
        <v>1562</v>
      </c>
      <c r="M24" s="36" t="s">
        <v>60</v>
      </c>
      <c r="N24" s="37" t="s">
        <v>60</v>
      </c>
      <c r="O24" s="55" t="s">
        <v>60</v>
      </c>
      <c r="P24" s="39" t="s">
        <v>60</v>
      </c>
      <c r="Q24" s="36" t="s">
        <v>60</v>
      </c>
      <c r="R24" s="37" t="s">
        <v>60</v>
      </c>
      <c r="S24" s="36">
        <v>29.63</v>
      </c>
      <c r="T24" s="37">
        <v>21828</v>
      </c>
      <c r="U24" s="36" t="s">
        <v>60</v>
      </c>
      <c r="V24" s="37" t="s">
        <v>60</v>
      </c>
      <c r="W24" s="55" t="s">
        <v>60</v>
      </c>
      <c r="X24" s="39" t="s">
        <v>60</v>
      </c>
      <c r="Y24" s="36" t="s">
        <v>60</v>
      </c>
      <c r="Z24" s="37" t="s">
        <v>60</v>
      </c>
      <c r="AA24" s="36" t="s">
        <v>60</v>
      </c>
      <c r="AB24" s="39" t="s">
        <v>60</v>
      </c>
      <c r="AC24" s="36" t="s">
        <v>60</v>
      </c>
      <c r="AD24" s="37" t="s">
        <v>60</v>
      </c>
      <c r="AE24" s="36" t="s">
        <v>60</v>
      </c>
      <c r="AF24" s="37" t="s">
        <v>60</v>
      </c>
      <c r="AG24" s="36" t="s">
        <v>60</v>
      </c>
      <c r="AH24" s="37" t="s">
        <v>60</v>
      </c>
      <c r="AI24" s="36" t="s">
        <v>60</v>
      </c>
      <c r="AJ24" s="37" t="s">
        <v>60</v>
      </c>
      <c r="AK24" s="36" t="s">
        <v>60</v>
      </c>
      <c r="AL24" s="37" t="s">
        <v>60</v>
      </c>
      <c r="AM24" s="55">
        <f t="shared" si="6"/>
        <v>32.5</v>
      </c>
      <c r="AN24" s="98">
        <f t="shared" si="6"/>
        <v>38590</v>
      </c>
      <c r="AO24" s="36" t="s">
        <v>60</v>
      </c>
      <c r="AP24" s="37" t="s">
        <v>60</v>
      </c>
      <c r="AQ24" s="36" t="s">
        <v>60</v>
      </c>
      <c r="AR24" s="37" t="s">
        <v>60</v>
      </c>
      <c r="AS24" s="36">
        <v>0.02</v>
      </c>
      <c r="AT24" s="37">
        <v>2115</v>
      </c>
      <c r="AU24" s="36" t="s">
        <v>60</v>
      </c>
      <c r="AV24" s="37" t="s">
        <v>60</v>
      </c>
    </row>
    <row r="25" spans="1:48" ht="15.75" customHeight="1">
      <c r="A25" s="67"/>
      <c r="B25" s="57" t="s">
        <v>70</v>
      </c>
      <c r="C25" s="58">
        <f>AS25</f>
        <v>0.03</v>
      </c>
      <c r="D25" s="69">
        <f>AT25</f>
        <v>1205</v>
      </c>
      <c r="E25" s="36" t="s">
        <v>60</v>
      </c>
      <c r="F25" s="37" t="s">
        <v>60</v>
      </c>
      <c r="G25" s="55" t="s">
        <v>60</v>
      </c>
      <c r="H25" s="39" t="s">
        <v>60</v>
      </c>
      <c r="I25" s="36" t="s">
        <v>60</v>
      </c>
      <c r="J25" s="37" t="s">
        <v>60</v>
      </c>
      <c r="K25" s="36" t="s">
        <v>60</v>
      </c>
      <c r="L25" s="39" t="s">
        <v>60</v>
      </c>
      <c r="M25" s="36" t="s">
        <v>60</v>
      </c>
      <c r="N25" s="37" t="s">
        <v>60</v>
      </c>
      <c r="O25" s="55" t="s">
        <v>60</v>
      </c>
      <c r="P25" s="39" t="s">
        <v>60</v>
      </c>
      <c r="Q25" s="36" t="s">
        <v>60</v>
      </c>
      <c r="R25" s="37" t="s">
        <v>60</v>
      </c>
      <c r="S25" s="36" t="s">
        <v>60</v>
      </c>
      <c r="T25" s="39" t="s">
        <v>60</v>
      </c>
      <c r="U25" s="36" t="s">
        <v>60</v>
      </c>
      <c r="V25" s="37" t="s">
        <v>60</v>
      </c>
      <c r="W25" s="36" t="s">
        <v>60</v>
      </c>
      <c r="X25" s="37" t="s">
        <v>60</v>
      </c>
      <c r="Y25" s="36" t="s">
        <v>60</v>
      </c>
      <c r="Z25" s="37" t="s">
        <v>60</v>
      </c>
      <c r="AA25" s="36" t="s">
        <v>60</v>
      </c>
      <c r="AB25" s="39" t="s">
        <v>60</v>
      </c>
      <c r="AC25" s="36" t="s">
        <v>60</v>
      </c>
      <c r="AD25" s="37" t="s">
        <v>60</v>
      </c>
      <c r="AE25" s="36" t="s">
        <v>60</v>
      </c>
      <c r="AF25" s="37" t="s">
        <v>60</v>
      </c>
      <c r="AG25" s="36" t="s">
        <v>60</v>
      </c>
      <c r="AH25" s="37" t="s">
        <v>60</v>
      </c>
      <c r="AI25" s="36" t="s">
        <v>60</v>
      </c>
      <c r="AJ25" s="37" t="s">
        <v>60</v>
      </c>
      <c r="AK25" s="36" t="s">
        <v>60</v>
      </c>
      <c r="AL25" s="37" t="s">
        <v>60</v>
      </c>
      <c r="AM25" s="55" t="s">
        <v>60</v>
      </c>
      <c r="AN25" s="98" t="s">
        <v>60</v>
      </c>
      <c r="AO25" s="36" t="s">
        <v>60</v>
      </c>
      <c r="AP25" s="37" t="s">
        <v>60</v>
      </c>
      <c r="AQ25" s="36" t="s">
        <v>60</v>
      </c>
      <c r="AR25" s="37" t="s">
        <v>60</v>
      </c>
      <c r="AS25" s="36">
        <v>0.03</v>
      </c>
      <c r="AT25" s="37">
        <v>1205</v>
      </c>
      <c r="AU25" s="36" t="s">
        <v>60</v>
      </c>
      <c r="AV25" s="37" t="s">
        <v>60</v>
      </c>
    </row>
    <row r="26" spans="1:48" ht="15.75" customHeight="1">
      <c r="A26" s="67"/>
      <c r="B26" s="57" t="s">
        <v>72</v>
      </c>
      <c r="C26" s="72">
        <f>AM26+AS26</f>
        <v>46.339999999999996</v>
      </c>
      <c r="D26" s="78">
        <f>AN26+AT26</f>
        <v>78073</v>
      </c>
      <c r="E26" s="36" t="s">
        <v>60</v>
      </c>
      <c r="F26" s="37" t="s">
        <v>60</v>
      </c>
      <c r="G26" s="55">
        <v>0.09</v>
      </c>
      <c r="H26" s="39">
        <v>18188</v>
      </c>
      <c r="I26" s="36">
        <v>20</v>
      </c>
      <c r="J26" s="37">
        <v>9844</v>
      </c>
      <c r="K26" s="36">
        <v>16.04</v>
      </c>
      <c r="L26" s="39">
        <v>1647</v>
      </c>
      <c r="M26" s="36" t="s">
        <v>60</v>
      </c>
      <c r="N26" s="37" t="s">
        <v>60</v>
      </c>
      <c r="O26" s="55">
        <v>10.19</v>
      </c>
      <c r="P26" s="39">
        <v>47722</v>
      </c>
      <c r="Q26" s="36" t="s">
        <v>60</v>
      </c>
      <c r="R26" s="37" t="s">
        <v>60</v>
      </c>
      <c r="S26" s="36" t="s">
        <v>60</v>
      </c>
      <c r="T26" s="39" t="s">
        <v>60</v>
      </c>
      <c r="U26" s="36" t="s">
        <v>60</v>
      </c>
      <c r="V26" s="37" t="s">
        <v>60</v>
      </c>
      <c r="W26" s="55" t="s">
        <v>60</v>
      </c>
      <c r="X26" s="39" t="s">
        <v>60</v>
      </c>
      <c r="Y26" s="36" t="s">
        <v>60</v>
      </c>
      <c r="Z26" s="37" t="s">
        <v>60</v>
      </c>
      <c r="AA26" s="36" t="s">
        <v>60</v>
      </c>
      <c r="AB26" s="39" t="s">
        <v>60</v>
      </c>
      <c r="AC26" s="36" t="s">
        <v>60</v>
      </c>
      <c r="AD26" s="37" t="s">
        <v>60</v>
      </c>
      <c r="AE26" s="36" t="s">
        <v>60</v>
      </c>
      <c r="AF26" s="37" t="s">
        <v>60</v>
      </c>
      <c r="AG26" s="36" t="s">
        <v>60</v>
      </c>
      <c r="AH26" s="37" t="s">
        <v>60</v>
      </c>
      <c r="AI26" s="36" t="s">
        <v>60</v>
      </c>
      <c r="AJ26" s="37" t="s">
        <v>60</v>
      </c>
      <c r="AK26" s="36" t="s">
        <v>60</v>
      </c>
      <c r="AL26" s="37" t="s">
        <v>60</v>
      </c>
      <c r="AM26" s="55">
        <f>SUM(E26,G26,I26,K26,M26,O26,Q26,S26,U26,W26,Y26,AA26,AC26,AE26,AG26,AI26,AK26)</f>
        <v>46.31999999999999</v>
      </c>
      <c r="AN26" s="98">
        <f>SUM(F26,H26,J26,L26,N26,P26,R26,T26,V26,X26,Z26,AB26,AD26,AF26,AH26,AJ26,AL26)</f>
        <v>77401</v>
      </c>
      <c r="AO26" s="36" t="s">
        <v>60</v>
      </c>
      <c r="AP26" s="37" t="s">
        <v>60</v>
      </c>
      <c r="AQ26" s="36" t="s">
        <v>60</v>
      </c>
      <c r="AR26" s="37" t="s">
        <v>60</v>
      </c>
      <c r="AS26" s="36">
        <v>0.02</v>
      </c>
      <c r="AT26" s="37">
        <v>672</v>
      </c>
      <c r="AU26" s="36" t="s">
        <v>60</v>
      </c>
      <c r="AV26" s="37" t="s">
        <v>60</v>
      </c>
    </row>
    <row r="27" spans="1:48" ht="15.75" customHeight="1">
      <c r="A27" s="118" t="s">
        <v>92</v>
      </c>
      <c r="B27" s="119"/>
      <c r="C27" s="58">
        <f>AM27+AS27</f>
        <v>125.29</v>
      </c>
      <c r="D27" s="69">
        <f>AN27+AT27</f>
        <v>242144</v>
      </c>
      <c r="E27" s="64">
        <f aca="true" t="shared" si="7" ref="E27:L27">SUM(E28:E38)</f>
        <v>0.05</v>
      </c>
      <c r="F27" s="65">
        <f t="shared" si="7"/>
        <v>53472</v>
      </c>
      <c r="G27" s="64">
        <f t="shared" si="7"/>
        <v>1.15</v>
      </c>
      <c r="H27" s="65">
        <f t="shared" si="7"/>
        <v>89852</v>
      </c>
      <c r="I27" s="64">
        <f t="shared" si="7"/>
        <v>91</v>
      </c>
      <c r="J27" s="66">
        <f t="shared" si="7"/>
        <v>37309</v>
      </c>
      <c r="K27" s="64">
        <f t="shared" si="7"/>
        <v>28</v>
      </c>
      <c r="L27" s="65">
        <f t="shared" si="7"/>
        <v>8761</v>
      </c>
      <c r="M27" s="64" t="s">
        <v>77</v>
      </c>
      <c r="N27" s="65" t="s">
        <v>77</v>
      </c>
      <c r="O27" s="64" t="s">
        <v>77</v>
      </c>
      <c r="P27" s="65" t="s">
        <v>77</v>
      </c>
      <c r="Q27" s="64" t="s">
        <v>77</v>
      </c>
      <c r="R27" s="66" t="s">
        <v>77</v>
      </c>
      <c r="S27" s="64" t="s">
        <v>77</v>
      </c>
      <c r="T27" s="65" t="s">
        <v>77</v>
      </c>
      <c r="U27" s="64" t="s">
        <v>77</v>
      </c>
      <c r="V27" s="65" t="s">
        <v>77</v>
      </c>
      <c r="W27" s="64" t="s">
        <v>77</v>
      </c>
      <c r="X27" s="65" t="s">
        <v>77</v>
      </c>
      <c r="Y27" s="64" t="s">
        <v>77</v>
      </c>
      <c r="Z27" s="66" t="s">
        <v>77</v>
      </c>
      <c r="AA27" s="64">
        <f>SUM(AA28:AA38)</f>
        <v>5.04</v>
      </c>
      <c r="AB27" s="65">
        <f>SUM(AB28:AB38)</f>
        <v>28462</v>
      </c>
      <c r="AC27" s="64" t="s">
        <v>77</v>
      </c>
      <c r="AD27" s="65" t="s">
        <v>77</v>
      </c>
      <c r="AE27" s="64" t="s">
        <v>77</v>
      </c>
      <c r="AF27" s="65" t="s">
        <v>77</v>
      </c>
      <c r="AG27" s="64" t="s">
        <v>77</v>
      </c>
      <c r="AH27" s="66" t="s">
        <v>77</v>
      </c>
      <c r="AI27" s="64" t="s">
        <v>77</v>
      </c>
      <c r="AJ27" s="65" t="s">
        <v>77</v>
      </c>
      <c r="AK27" s="64" t="s">
        <v>77</v>
      </c>
      <c r="AL27" s="65" t="s">
        <v>77</v>
      </c>
      <c r="AM27" s="64">
        <f>SUM(AM28:AM38)</f>
        <v>125.24000000000001</v>
      </c>
      <c r="AN27" s="102">
        <f>SUM(AN28:AN38)</f>
        <v>217856</v>
      </c>
      <c r="AO27" s="64" t="s">
        <v>77</v>
      </c>
      <c r="AP27" s="66" t="s">
        <v>77</v>
      </c>
      <c r="AQ27" s="64" t="s">
        <v>77</v>
      </c>
      <c r="AR27" s="65" t="s">
        <v>77</v>
      </c>
      <c r="AS27" s="64">
        <f>SUM(AS28:AS38)</f>
        <v>0.05</v>
      </c>
      <c r="AT27" s="65">
        <f>SUM(AT28:AT38)</f>
        <v>24288</v>
      </c>
      <c r="AU27" s="64" t="s">
        <v>77</v>
      </c>
      <c r="AV27" s="66" t="s">
        <v>77</v>
      </c>
    </row>
    <row r="28" spans="1:48" ht="15.75" customHeight="1">
      <c r="A28" s="67"/>
      <c r="B28" s="57" t="s">
        <v>28</v>
      </c>
      <c r="C28" s="58">
        <f aca="true" t="shared" si="8" ref="C28:D30">AM28+AS28</f>
        <v>0.16</v>
      </c>
      <c r="D28" s="69">
        <f t="shared" si="8"/>
        <v>64310</v>
      </c>
      <c r="E28" s="36" t="s">
        <v>71</v>
      </c>
      <c r="F28" s="37" t="s">
        <v>71</v>
      </c>
      <c r="G28" s="55">
        <v>0.14</v>
      </c>
      <c r="H28" s="39">
        <v>59250</v>
      </c>
      <c r="I28" s="36" t="s">
        <v>71</v>
      </c>
      <c r="J28" s="37" t="s">
        <v>71</v>
      </c>
      <c r="K28" s="36" t="s">
        <v>71</v>
      </c>
      <c r="L28" s="39" t="s">
        <v>71</v>
      </c>
      <c r="M28" s="36" t="s">
        <v>71</v>
      </c>
      <c r="N28" s="37" t="s">
        <v>71</v>
      </c>
      <c r="O28" s="55" t="s">
        <v>71</v>
      </c>
      <c r="P28" s="39" t="s">
        <v>71</v>
      </c>
      <c r="Q28" s="36" t="s">
        <v>71</v>
      </c>
      <c r="R28" s="37" t="s">
        <v>71</v>
      </c>
      <c r="S28" s="36" t="s">
        <v>71</v>
      </c>
      <c r="T28" s="39" t="s">
        <v>71</v>
      </c>
      <c r="U28" s="36" t="s">
        <v>71</v>
      </c>
      <c r="V28" s="37" t="s">
        <v>71</v>
      </c>
      <c r="W28" s="36" t="s">
        <v>66</v>
      </c>
      <c r="X28" s="37" t="s">
        <v>66</v>
      </c>
      <c r="Y28" s="36" t="s">
        <v>71</v>
      </c>
      <c r="Z28" s="37" t="s">
        <v>71</v>
      </c>
      <c r="AA28" s="36" t="s">
        <v>83</v>
      </c>
      <c r="AB28" s="39" t="s">
        <v>83</v>
      </c>
      <c r="AC28" s="36" t="s">
        <v>71</v>
      </c>
      <c r="AD28" s="37" t="s">
        <v>71</v>
      </c>
      <c r="AE28" s="36" t="s">
        <v>71</v>
      </c>
      <c r="AF28" s="37" t="s">
        <v>71</v>
      </c>
      <c r="AG28" s="36" t="s">
        <v>71</v>
      </c>
      <c r="AH28" s="37" t="s">
        <v>71</v>
      </c>
      <c r="AI28" s="36" t="s">
        <v>71</v>
      </c>
      <c r="AJ28" s="37" t="s">
        <v>71</v>
      </c>
      <c r="AK28" s="36" t="s">
        <v>71</v>
      </c>
      <c r="AL28" s="37" t="s">
        <v>71</v>
      </c>
      <c r="AM28" s="55">
        <f aca="true" t="shared" si="9" ref="AM28:AN30">SUM(E28,G28,I28,K28,M28,O28,Q28,S28,U28,W28,Y28,AA28,AC28,AE28,AG28,AI28,AK28)</f>
        <v>0.14</v>
      </c>
      <c r="AN28" s="98">
        <f t="shared" si="9"/>
        <v>59250</v>
      </c>
      <c r="AO28" s="36" t="s">
        <v>71</v>
      </c>
      <c r="AP28" s="37" t="s">
        <v>71</v>
      </c>
      <c r="AQ28" s="36" t="s">
        <v>71</v>
      </c>
      <c r="AR28" s="37" t="s">
        <v>71</v>
      </c>
      <c r="AS28" s="36">
        <v>0.02</v>
      </c>
      <c r="AT28" s="37">
        <v>5060</v>
      </c>
      <c r="AU28" s="36" t="s">
        <v>71</v>
      </c>
      <c r="AV28" s="37" t="s">
        <v>71</v>
      </c>
    </row>
    <row r="29" spans="1:48" ht="15.75" customHeight="1">
      <c r="A29" s="67"/>
      <c r="B29" s="57" t="s">
        <v>29</v>
      </c>
      <c r="C29" s="58">
        <f t="shared" si="8"/>
        <v>0.05</v>
      </c>
      <c r="D29" s="69">
        <f t="shared" si="8"/>
        <v>52034</v>
      </c>
      <c r="E29" s="36">
        <v>0.03</v>
      </c>
      <c r="F29" s="37">
        <v>21800</v>
      </c>
      <c r="G29" s="55">
        <v>0.01</v>
      </c>
      <c r="H29" s="39">
        <v>17762</v>
      </c>
      <c r="I29" s="36" t="s">
        <v>71</v>
      </c>
      <c r="J29" s="37" t="s">
        <v>71</v>
      </c>
      <c r="K29" s="36" t="s">
        <v>71</v>
      </c>
      <c r="L29" s="39" t="s">
        <v>71</v>
      </c>
      <c r="M29" s="36" t="s">
        <v>71</v>
      </c>
      <c r="N29" s="37" t="s">
        <v>71</v>
      </c>
      <c r="O29" s="55" t="s">
        <v>71</v>
      </c>
      <c r="P29" s="39" t="s">
        <v>71</v>
      </c>
      <c r="Q29" s="36" t="s">
        <v>71</v>
      </c>
      <c r="R29" s="37" t="s">
        <v>71</v>
      </c>
      <c r="S29" s="36" t="s">
        <v>71</v>
      </c>
      <c r="T29" s="39" t="s">
        <v>71</v>
      </c>
      <c r="U29" s="36" t="s">
        <v>71</v>
      </c>
      <c r="V29" s="37" t="s">
        <v>71</v>
      </c>
      <c r="W29" s="55" t="s">
        <v>71</v>
      </c>
      <c r="X29" s="39" t="s">
        <v>71</v>
      </c>
      <c r="Y29" s="36" t="s">
        <v>71</v>
      </c>
      <c r="Z29" s="37" t="s">
        <v>71</v>
      </c>
      <c r="AA29" s="36" t="s">
        <v>71</v>
      </c>
      <c r="AB29" s="39" t="s">
        <v>71</v>
      </c>
      <c r="AC29" s="36" t="s">
        <v>71</v>
      </c>
      <c r="AD29" s="37" t="s">
        <v>71</v>
      </c>
      <c r="AE29" s="36" t="s">
        <v>71</v>
      </c>
      <c r="AF29" s="37" t="s">
        <v>71</v>
      </c>
      <c r="AG29" s="36" t="s">
        <v>71</v>
      </c>
      <c r="AH29" s="37" t="s">
        <v>71</v>
      </c>
      <c r="AI29" s="36" t="s">
        <v>71</v>
      </c>
      <c r="AJ29" s="37" t="s">
        <v>71</v>
      </c>
      <c r="AK29" s="36" t="s">
        <v>71</v>
      </c>
      <c r="AL29" s="37" t="s">
        <v>71</v>
      </c>
      <c r="AM29" s="55">
        <f t="shared" si="9"/>
        <v>0.04</v>
      </c>
      <c r="AN29" s="98">
        <f t="shared" si="9"/>
        <v>39562</v>
      </c>
      <c r="AO29" s="36" t="s">
        <v>71</v>
      </c>
      <c r="AP29" s="37" t="s">
        <v>71</v>
      </c>
      <c r="AQ29" s="36" t="s">
        <v>71</v>
      </c>
      <c r="AR29" s="37" t="s">
        <v>71</v>
      </c>
      <c r="AS29" s="36">
        <v>0.01</v>
      </c>
      <c r="AT29" s="37">
        <v>12472</v>
      </c>
      <c r="AU29" s="36" t="s">
        <v>71</v>
      </c>
      <c r="AV29" s="37" t="s">
        <v>71</v>
      </c>
    </row>
    <row r="30" spans="1:48" ht="15.75" customHeight="1">
      <c r="A30" s="67"/>
      <c r="B30" s="57" t="s">
        <v>73</v>
      </c>
      <c r="C30" s="58">
        <f t="shared" si="8"/>
        <v>125.08</v>
      </c>
      <c r="D30" s="69">
        <f t="shared" si="8"/>
        <v>125800</v>
      </c>
      <c r="E30" s="36">
        <v>0.02</v>
      </c>
      <c r="F30" s="37">
        <v>31672</v>
      </c>
      <c r="G30" s="70">
        <v>1</v>
      </c>
      <c r="H30" s="59">
        <v>12840</v>
      </c>
      <c r="I30" s="58">
        <v>91</v>
      </c>
      <c r="J30" s="69">
        <v>37309</v>
      </c>
      <c r="K30" s="36">
        <v>28</v>
      </c>
      <c r="L30" s="39">
        <v>8761</v>
      </c>
      <c r="M30" s="36" t="s">
        <v>74</v>
      </c>
      <c r="N30" s="37" t="s">
        <v>74</v>
      </c>
      <c r="O30" s="55" t="s">
        <v>74</v>
      </c>
      <c r="P30" s="39" t="s">
        <v>74</v>
      </c>
      <c r="Q30" s="36" t="s">
        <v>74</v>
      </c>
      <c r="R30" s="37" t="s">
        <v>74</v>
      </c>
      <c r="S30" s="36" t="s">
        <v>74</v>
      </c>
      <c r="T30" s="39" t="s">
        <v>74</v>
      </c>
      <c r="U30" s="36" t="s">
        <v>74</v>
      </c>
      <c r="V30" s="37" t="s">
        <v>74</v>
      </c>
      <c r="W30" s="55" t="s">
        <v>74</v>
      </c>
      <c r="X30" s="39" t="s">
        <v>74</v>
      </c>
      <c r="Y30" s="36" t="s">
        <v>74</v>
      </c>
      <c r="Z30" s="37" t="s">
        <v>74</v>
      </c>
      <c r="AA30" s="36">
        <v>5.04</v>
      </c>
      <c r="AB30" s="39">
        <v>28462</v>
      </c>
      <c r="AC30" s="36" t="s">
        <v>74</v>
      </c>
      <c r="AD30" s="37" t="s">
        <v>74</v>
      </c>
      <c r="AE30" s="36" t="s">
        <v>74</v>
      </c>
      <c r="AF30" s="37" t="s">
        <v>74</v>
      </c>
      <c r="AG30" s="36" t="s">
        <v>74</v>
      </c>
      <c r="AH30" s="37" t="s">
        <v>74</v>
      </c>
      <c r="AI30" s="36" t="s">
        <v>74</v>
      </c>
      <c r="AJ30" s="37" t="s">
        <v>74</v>
      </c>
      <c r="AK30" s="36" t="s">
        <v>74</v>
      </c>
      <c r="AL30" s="37" t="s">
        <v>74</v>
      </c>
      <c r="AM30" s="55">
        <f t="shared" si="9"/>
        <v>125.06</v>
      </c>
      <c r="AN30" s="98">
        <f t="shared" si="9"/>
        <v>119044</v>
      </c>
      <c r="AO30" s="36" t="s">
        <v>74</v>
      </c>
      <c r="AP30" s="37" t="s">
        <v>74</v>
      </c>
      <c r="AQ30" s="36" t="s">
        <v>74</v>
      </c>
      <c r="AR30" s="37" t="s">
        <v>74</v>
      </c>
      <c r="AS30" s="36">
        <v>0.02</v>
      </c>
      <c r="AT30" s="37">
        <v>6756</v>
      </c>
      <c r="AU30" s="36" t="s">
        <v>74</v>
      </c>
      <c r="AV30" s="37" t="s">
        <v>74</v>
      </c>
    </row>
    <row r="31" spans="1:48" ht="15.75" customHeight="1">
      <c r="A31" s="67"/>
      <c r="B31" s="57" t="s">
        <v>75</v>
      </c>
      <c r="C31" s="58" t="s">
        <v>77</v>
      </c>
      <c r="D31" s="69" t="s">
        <v>77</v>
      </c>
      <c r="E31" s="36" t="s">
        <v>68</v>
      </c>
      <c r="F31" s="37" t="s">
        <v>68</v>
      </c>
      <c r="G31" s="55" t="s">
        <v>68</v>
      </c>
      <c r="H31" s="39" t="s">
        <v>68</v>
      </c>
      <c r="I31" s="58" t="s">
        <v>68</v>
      </c>
      <c r="J31" s="69" t="s">
        <v>68</v>
      </c>
      <c r="K31" s="36" t="s">
        <v>68</v>
      </c>
      <c r="L31" s="39" t="s">
        <v>68</v>
      </c>
      <c r="M31" s="36" t="s">
        <v>68</v>
      </c>
      <c r="N31" s="37" t="s">
        <v>68</v>
      </c>
      <c r="O31" s="55" t="s">
        <v>68</v>
      </c>
      <c r="P31" s="39" t="s">
        <v>68</v>
      </c>
      <c r="Q31" s="36" t="s">
        <v>68</v>
      </c>
      <c r="R31" s="37" t="s">
        <v>68</v>
      </c>
      <c r="S31" s="36" t="s">
        <v>68</v>
      </c>
      <c r="T31" s="39" t="s">
        <v>68</v>
      </c>
      <c r="U31" s="36" t="s">
        <v>68</v>
      </c>
      <c r="V31" s="37" t="s">
        <v>68</v>
      </c>
      <c r="W31" s="55" t="s">
        <v>68</v>
      </c>
      <c r="X31" s="39" t="s">
        <v>68</v>
      </c>
      <c r="Y31" s="36" t="s">
        <v>68</v>
      </c>
      <c r="Z31" s="37" t="s">
        <v>68</v>
      </c>
      <c r="AA31" s="36" t="s">
        <v>68</v>
      </c>
      <c r="AB31" s="39" t="s">
        <v>68</v>
      </c>
      <c r="AC31" s="36" t="s">
        <v>68</v>
      </c>
      <c r="AD31" s="37" t="s">
        <v>68</v>
      </c>
      <c r="AE31" s="36" t="s">
        <v>68</v>
      </c>
      <c r="AF31" s="37" t="s">
        <v>68</v>
      </c>
      <c r="AG31" s="36" t="s">
        <v>68</v>
      </c>
      <c r="AH31" s="37" t="s">
        <v>68</v>
      </c>
      <c r="AI31" s="36" t="s">
        <v>68</v>
      </c>
      <c r="AJ31" s="37" t="s">
        <v>68</v>
      </c>
      <c r="AK31" s="36" t="s">
        <v>68</v>
      </c>
      <c r="AL31" s="37" t="s">
        <v>68</v>
      </c>
      <c r="AM31" s="55" t="s">
        <v>77</v>
      </c>
      <c r="AN31" s="98" t="s">
        <v>77</v>
      </c>
      <c r="AO31" s="36" t="s">
        <v>68</v>
      </c>
      <c r="AP31" s="37" t="s">
        <v>68</v>
      </c>
      <c r="AQ31" s="36" t="s">
        <v>68</v>
      </c>
      <c r="AR31" s="37" t="s">
        <v>68</v>
      </c>
      <c r="AS31" s="36" t="s">
        <v>68</v>
      </c>
      <c r="AT31" s="37" t="s">
        <v>68</v>
      </c>
      <c r="AU31" s="36" t="s">
        <v>68</v>
      </c>
      <c r="AV31" s="37" t="s">
        <v>68</v>
      </c>
    </row>
    <row r="32" spans="1:48" ht="15.75" customHeight="1">
      <c r="A32" s="67"/>
      <c r="B32" s="57" t="s">
        <v>76</v>
      </c>
      <c r="C32" s="58" t="s">
        <v>77</v>
      </c>
      <c r="D32" s="69" t="s">
        <v>77</v>
      </c>
      <c r="E32" s="36" t="s">
        <v>77</v>
      </c>
      <c r="F32" s="37" t="s">
        <v>77</v>
      </c>
      <c r="G32" s="55" t="s">
        <v>77</v>
      </c>
      <c r="H32" s="39" t="s">
        <v>77</v>
      </c>
      <c r="I32" s="58" t="s">
        <v>77</v>
      </c>
      <c r="J32" s="69" t="s">
        <v>77</v>
      </c>
      <c r="K32" s="36" t="s">
        <v>77</v>
      </c>
      <c r="L32" s="39" t="s">
        <v>77</v>
      </c>
      <c r="M32" s="36" t="s">
        <v>77</v>
      </c>
      <c r="N32" s="37" t="s">
        <v>77</v>
      </c>
      <c r="O32" s="55" t="s">
        <v>77</v>
      </c>
      <c r="P32" s="39" t="s">
        <v>77</v>
      </c>
      <c r="Q32" s="36" t="s">
        <v>77</v>
      </c>
      <c r="R32" s="37" t="s">
        <v>77</v>
      </c>
      <c r="S32" s="36" t="s">
        <v>77</v>
      </c>
      <c r="T32" s="39" t="s">
        <v>77</v>
      </c>
      <c r="U32" s="36" t="s">
        <v>77</v>
      </c>
      <c r="V32" s="37" t="s">
        <v>77</v>
      </c>
      <c r="W32" s="55" t="s">
        <v>77</v>
      </c>
      <c r="X32" s="39" t="s">
        <v>77</v>
      </c>
      <c r="Y32" s="36" t="s">
        <v>77</v>
      </c>
      <c r="Z32" s="37" t="s">
        <v>77</v>
      </c>
      <c r="AA32" s="36" t="s">
        <v>77</v>
      </c>
      <c r="AB32" s="39" t="s">
        <v>77</v>
      </c>
      <c r="AC32" s="36" t="s">
        <v>77</v>
      </c>
      <c r="AD32" s="37" t="s">
        <v>77</v>
      </c>
      <c r="AE32" s="36" t="s">
        <v>77</v>
      </c>
      <c r="AF32" s="37" t="s">
        <v>77</v>
      </c>
      <c r="AG32" s="36" t="s">
        <v>77</v>
      </c>
      <c r="AH32" s="37" t="s">
        <v>77</v>
      </c>
      <c r="AI32" s="36" t="s">
        <v>77</v>
      </c>
      <c r="AJ32" s="37" t="s">
        <v>77</v>
      </c>
      <c r="AK32" s="36" t="s">
        <v>77</v>
      </c>
      <c r="AL32" s="37" t="s">
        <v>77</v>
      </c>
      <c r="AM32" s="55" t="s">
        <v>77</v>
      </c>
      <c r="AN32" s="98" t="s">
        <v>77</v>
      </c>
      <c r="AO32" s="36" t="s">
        <v>77</v>
      </c>
      <c r="AP32" s="37" t="s">
        <v>77</v>
      </c>
      <c r="AQ32" s="36" t="s">
        <v>77</v>
      </c>
      <c r="AR32" s="37" t="s">
        <v>77</v>
      </c>
      <c r="AS32" s="36" t="s">
        <v>77</v>
      </c>
      <c r="AT32" s="37" t="s">
        <v>77</v>
      </c>
      <c r="AU32" s="36" t="s">
        <v>77</v>
      </c>
      <c r="AV32" s="37" t="s">
        <v>77</v>
      </c>
    </row>
    <row r="33" spans="1:48" ht="15.75" customHeight="1">
      <c r="A33" s="67"/>
      <c r="B33" s="57" t="s">
        <v>78</v>
      </c>
      <c r="C33" s="58" t="s">
        <v>77</v>
      </c>
      <c r="D33" s="69" t="s">
        <v>77</v>
      </c>
      <c r="E33" s="58" t="s">
        <v>68</v>
      </c>
      <c r="F33" s="69" t="s">
        <v>68</v>
      </c>
      <c r="G33" s="70" t="s">
        <v>68</v>
      </c>
      <c r="H33" s="59" t="s">
        <v>68</v>
      </c>
      <c r="I33" s="58" t="s">
        <v>68</v>
      </c>
      <c r="J33" s="69" t="s">
        <v>68</v>
      </c>
      <c r="K33" s="36" t="s">
        <v>68</v>
      </c>
      <c r="L33" s="39" t="s">
        <v>68</v>
      </c>
      <c r="M33" s="36" t="s">
        <v>68</v>
      </c>
      <c r="N33" s="37" t="s">
        <v>68</v>
      </c>
      <c r="O33" s="55" t="s">
        <v>68</v>
      </c>
      <c r="P33" s="39" t="s">
        <v>68</v>
      </c>
      <c r="Q33" s="36" t="s">
        <v>68</v>
      </c>
      <c r="R33" s="37" t="s">
        <v>68</v>
      </c>
      <c r="S33" s="36" t="s">
        <v>68</v>
      </c>
      <c r="T33" s="39" t="s">
        <v>68</v>
      </c>
      <c r="U33" s="36" t="s">
        <v>68</v>
      </c>
      <c r="V33" s="37" t="s">
        <v>68</v>
      </c>
      <c r="W33" s="55" t="s">
        <v>68</v>
      </c>
      <c r="X33" s="39" t="s">
        <v>68</v>
      </c>
      <c r="Y33" s="36" t="s">
        <v>68</v>
      </c>
      <c r="Z33" s="37" t="s">
        <v>68</v>
      </c>
      <c r="AA33" s="36" t="s">
        <v>68</v>
      </c>
      <c r="AB33" s="39" t="s">
        <v>68</v>
      </c>
      <c r="AC33" s="36" t="s">
        <v>68</v>
      </c>
      <c r="AD33" s="37" t="s">
        <v>68</v>
      </c>
      <c r="AE33" s="36" t="s">
        <v>68</v>
      </c>
      <c r="AF33" s="37" t="s">
        <v>68</v>
      </c>
      <c r="AG33" s="36" t="s">
        <v>68</v>
      </c>
      <c r="AH33" s="37" t="s">
        <v>68</v>
      </c>
      <c r="AI33" s="36" t="s">
        <v>68</v>
      </c>
      <c r="AJ33" s="37" t="s">
        <v>68</v>
      </c>
      <c r="AK33" s="36" t="s">
        <v>68</v>
      </c>
      <c r="AL33" s="37" t="s">
        <v>68</v>
      </c>
      <c r="AM33" s="55" t="s">
        <v>77</v>
      </c>
      <c r="AN33" s="98" t="s">
        <v>77</v>
      </c>
      <c r="AO33" s="36" t="s">
        <v>68</v>
      </c>
      <c r="AP33" s="37" t="s">
        <v>68</v>
      </c>
      <c r="AQ33" s="36" t="s">
        <v>68</v>
      </c>
      <c r="AR33" s="37" t="s">
        <v>68</v>
      </c>
      <c r="AS33" s="36" t="s">
        <v>68</v>
      </c>
      <c r="AT33" s="37" t="s">
        <v>68</v>
      </c>
      <c r="AU33" s="36" t="s">
        <v>68</v>
      </c>
      <c r="AV33" s="37" t="s">
        <v>68</v>
      </c>
    </row>
    <row r="34" spans="1:48" ht="15.75" customHeight="1">
      <c r="A34" s="67"/>
      <c r="B34" s="57" t="s">
        <v>30</v>
      </c>
      <c r="C34" s="58" t="s">
        <v>77</v>
      </c>
      <c r="D34" s="69" t="s">
        <v>77</v>
      </c>
      <c r="E34" s="36" t="s">
        <v>68</v>
      </c>
      <c r="F34" s="37" t="s">
        <v>68</v>
      </c>
      <c r="G34" s="55" t="s">
        <v>68</v>
      </c>
      <c r="H34" s="39" t="s">
        <v>68</v>
      </c>
      <c r="I34" s="58" t="s">
        <v>68</v>
      </c>
      <c r="J34" s="69" t="s">
        <v>68</v>
      </c>
      <c r="K34" s="36" t="s">
        <v>68</v>
      </c>
      <c r="L34" s="39" t="s">
        <v>68</v>
      </c>
      <c r="M34" s="36" t="s">
        <v>68</v>
      </c>
      <c r="N34" s="37" t="s">
        <v>68</v>
      </c>
      <c r="O34" s="55" t="s">
        <v>68</v>
      </c>
      <c r="P34" s="39" t="s">
        <v>68</v>
      </c>
      <c r="Q34" s="36" t="s">
        <v>68</v>
      </c>
      <c r="R34" s="37" t="s">
        <v>68</v>
      </c>
      <c r="S34" s="36" t="s">
        <v>68</v>
      </c>
      <c r="T34" s="39" t="s">
        <v>68</v>
      </c>
      <c r="U34" s="36" t="s">
        <v>68</v>
      </c>
      <c r="V34" s="37" t="s">
        <v>68</v>
      </c>
      <c r="W34" s="55" t="s">
        <v>68</v>
      </c>
      <c r="X34" s="39" t="s">
        <v>68</v>
      </c>
      <c r="Y34" s="36" t="s">
        <v>68</v>
      </c>
      <c r="Z34" s="37" t="s">
        <v>68</v>
      </c>
      <c r="AA34" s="36" t="s">
        <v>68</v>
      </c>
      <c r="AB34" s="39" t="s">
        <v>68</v>
      </c>
      <c r="AC34" s="36" t="s">
        <v>68</v>
      </c>
      <c r="AD34" s="37" t="s">
        <v>68</v>
      </c>
      <c r="AE34" s="36" t="s">
        <v>68</v>
      </c>
      <c r="AF34" s="37" t="s">
        <v>68</v>
      </c>
      <c r="AG34" s="36" t="s">
        <v>68</v>
      </c>
      <c r="AH34" s="37" t="s">
        <v>68</v>
      </c>
      <c r="AI34" s="36" t="s">
        <v>68</v>
      </c>
      <c r="AJ34" s="37" t="s">
        <v>68</v>
      </c>
      <c r="AK34" s="36" t="s">
        <v>68</v>
      </c>
      <c r="AL34" s="37" t="s">
        <v>68</v>
      </c>
      <c r="AM34" s="55" t="s">
        <v>77</v>
      </c>
      <c r="AN34" s="98" t="s">
        <v>77</v>
      </c>
      <c r="AO34" s="36" t="s">
        <v>68</v>
      </c>
      <c r="AP34" s="37" t="s">
        <v>68</v>
      </c>
      <c r="AQ34" s="36" t="s">
        <v>68</v>
      </c>
      <c r="AR34" s="37" t="s">
        <v>68</v>
      </c>
      <c r="AS34" s="36" t="s">
        <v>68</v>
      </c>
      <c r="AT34" s="37" t="s">
        <v>68</v>
      </c>
      <c r="AU34" s="36" t="s">
        <v>68</v>
      </c>
      <c r="AV34" s="37" t="s">
        <v>68</v>
      </c>
    </row>
    <row r="35" spans="1:48" ht="15.75" customHeight="1">
      <c r="A35" s="67"/>
      <c r="B35" s="57" t="s">
        <v>31</v>
      </c>
      <c r="C35" s="58" t="s">
        <v>77</v>
      </c>
      <c r="D35" s="69" t="s">
        <v>77</v>
      </c>
      <c r="E35" s="36" t="s">
        <v>68</v>
      </c>
      <c r="F35" s="37" t="s">
        <v>68</v>
      </c>
      <c r="G35" s="55" t="s">
        <v>68</v>
      </c>
      <c r="H35" s="39" t="s">
        <v>68</v>
      </c>
      <c r="I35" s="58" t="s">
        <v>68</v>
      </c>
      <c r="J35" s="69" t="s">
        <v>68</v>
      </c>
      <c r="K35" s="36" t="s">
        <v>68</v>
      </c>
      <c r="L35" s="39" t="s">
        <v>68</v>
      </c>
      <c r="M35" s="36" t="s">
        <v>68</v>
      </c>
      <c r="N35" s="37" t="s">
        <v>68</v>
      </c>
      <c r="O35" s="55" t="s">
        <v>68</v>
      </c>
      <c r="P35" s="39" t="s">
        <v>68</v>
      </c>
      <c r="Q35" s="36" t="s">
        <v>68</v>
      </c>
      <c r="R35" s="37" t="s">
        <v>68</v>
      </c>
      <c r="S35" s="36" t="s">
        <v>68</v>
      </c>
      <c r="T35" s="39" t="s">
        <v>68</v>
      </c>
      <c r="U35" s="36" t="s">
        <v>68</v>
      </c>
      <c r="V35" s="37" t="s">
        <v>68</v>
      </c>
      <c r="W35" s="55" t="s">
        <v>68</v>
      </c>
      <c r="X35" s="39" t="s">
        <v>68</v>
      </c>
      <c r="Y35" s="36" t="s">
        <v>68</v>
      </c>
      <c r="Z35" s="37" t="s">
        <v>68</v>
      </c>
      <c r="AA35" s="36" t="s">
        <v>68</v>
      </c>
      <c r="AB35" s="39" t="s">
        <v>68</v>
      </c>
      <c r="AC35" s="36" t="s">
        <v>68</v>
      </c>
      <c r="AD35" s="37" t="s">
        <v>68</v>
      </c>
      <c r="AE35" s="36" t="s">
        <v>68</v>
      </c>
      <c r="AF35" s="37" t="s">
        <v>68</v>
      </c>
      <c r="AG35" s="36" t="s">
        <v>68</v>
      </c>
      <c r="AH35" s="37" t="s">
        <v>68</v>
      </c>
      <c r="AI35" s="36" t="s">
        <v>68</v>
      </c>
      <c r="AJ35" s="37" t="s">
        <v>68</v>
      </c>
      <c r="AK35" s="36" t="s">
        <v>68</v>
      </c>
      <c r="AL35" s="37" t="s">
        <v>68</v>
      </c>
      <c r="AM35" s="55" t="s">
        <v>77</v>
      </c>
      <c r="AN35" s="98" t="s">
        <v>77</v>
      </c>
      <c r="AO35" s="36" t="s">
        <v>68</v>
      </c>
      <c r="AP35" s="37" t="s">
        <v>68</v>
      </c>
      <c r="AQ35" s="36" t="s">
        <v>68</v>
      </c>
      <c r="AR35" s="37" t="s">
        <v>68</v>
      </c>
      <c r="AS35" s="36" t="s">
        <v>68</v>
      </c>
      <c r="AT35" s="37" t="s">
        <v>68</v>
      </c>
      <c r="AU35" s="36" t="s">
        <v>68</v>
      </c>
      <c r="AV35" s="37" t="s">
        <v>68</v>
      </c>
    </row>
    <row r="36" spans="1:48" ht="15.75" customHeight="1">
      <c r="A36" s="67"/>
      <c r="B36" s="57" t="s">
        <v>79</v>
      </c>
      <c r="C36" s="58" t="s">
        <v>77</v>
      </c>
      <c r="D36" s="69" t="s">
        <v>77</v>
      </c>
      <c r="E36" s="36" t="s">
        <v>68</v>
      </c>
      <c r="F36" s="37" t="s">
        <v>68</v>
      </c>
      <c r="G36" s="55" t="s">
        <v>68</v>
      </c>
      <c r="H36" s="39" t="s">
        <v>68</v>
      </c>
      <c r="I36" s="58" t="s">
        <v>68</v>
      </c>
      <c r="J36" s="69" t="s">
        <v>68</v>
      </c>
      <c r="K36" s="36" t="s">
        <v>68</v>
      </c>
      <c r="L36" s="39" t="s">
        <v>68</v>
      </c>
      <c r="M36" s="36" t="s">
        <v>68</v>
      </c>
      <c r="N36" s="37" t="s">
        <v>68</v>
      </c>
      <c r="O36" s="55" t="s">
        <v>68</v>
      </c>
      <c r="P36" s="39" t="s">
        <v>68</v>
      </c>
      <c r="Q36" s="36" t="s">
        <v>68</v>
      </c>
      <c r="R36" s="37" t="s">
        <v>68</v>
      </c>
      <c r="S36" s="36" t="s">
        <v>68</v>
      </c>
      <c r="T36" s="39" t="s">
        <v>68</v>
      </c>
      <c r="U36" s="36" t="s">
        <v>68</v>
      </c>
      <c r="V36" s="37" t="s">
        <v>68</v>
      </c>
      <c r="W36" s="55" t="s">
        <v>68</v>
      </c>
      <c r="X36" s="39" t="s">
        <v>68</v>
      </c>
      <c r="Y36" s="36" t="s">
        <v>68</v>
      </c>
      <c r="Z36" s="37" t="s">
        <v>68</v>
      </c>
      <c r="AA36" s="36" t="s">
        <v>68</v>
      </c>
      <c r="AB36" s="39" t="s">
        <v>68</v>
      </c>
      <c r="AC36" s="36" t="s">
        <v>68</v>
      </c>
      <c r="AD36" s="37" t="s">
        <v>68</v>
      </c>
      <c r="AE36" s="36" t="s">
        <v>68</v>
      </c>
      <c r="AF36" s="37" t="s">
        <v>68</v>
      </c>
      <c r="AG36" s="36" t="s">
        <v>68</v>
      </c>
      <c r="AH36" s="37" t="s">
        <v>68</v>
      </c>
      <c r="AI36" s="36" t="s">
        <v>68</v>
      </c>
      <c r="AJ36" s="37" t="s">
        <v>68</v>
      </c>
      <c r="AK36" s="36" t="s">
        <v>68</v>
      </c>
      <c r="AL36" s="37" t="s">
        <v>68</v>
      </c>
      <c r="AM36" s="55" t="s">
        <v>77</v>
      </c>
      <c r="AN36" s="98" t="s">
        <v>77</v>
      </c>
      <c r="AO36" s="36" t="s">
        <v>68</v>
      </c>
      <c r="AP36" s="37" t="s">
        <v>68</v>
      </c>
      <c r="AQ36" s="36" t="s">
        <v>68</v>
      </c>
      <c r="AR36" s="37" t="s">
        <v>68</v>
      </c>
      <c r="AS36" s="36" t="s">
        <v>68</v>
      </c>
      <c r="AT36" s="37" t="s">
        <v>68</v>
      </c>
      <c r="AU36" s="36" t="s">
        <v>68</v>
      </c>
      <c r="AV36" s="37" t="s">
        <v>68</v>
      </c>
    </row>
    <row r="37" spans="1:48" ht="15.75" customHeight="1">
      <c r="A37" s="67"/>
      <c r="B37" s="57" t="s">
        <v>32</v>
      </c>
      <c r="C37" s="58" t="s">
        <v>77</v>
      </c>
      <c r="D37" s="69" t="s">
        <v>77</v>
      </c>
      <c r="E37" s="36" t="s">
        <v>68</v>
      </c>
      <c r="F37" s="37" t="s">
        <v>68</v>
      </c>
      <c r="G37" s="55" t="s">
        <v>68</v>
      </c>
      <c r="H37" s="39" t="s">
        <v>68</v>
      </c>
      <c r="I37" s="58" t="s">
        <v>68</v>
      </c>
      <c r="J37" s="69" t="s">
        <v>68</v>
      </c>
      <c r="K37" s="36" t="s">
        <v>68</v>
      </c>
      <c r="L37" s="39" t="s">
        <v>68</v>
      </c>
      <c r="M37" s="36" t="s">
        <v>68</v>
      </c>
      <c r="N37" s="37" t="s">
        <v>68</v>
      </c>
      <c r="O37" s="55" t="s">
        <v>68</v>
      </c>
      <c r="P37" s="39" t="s">
        <v>68</v>
      </c>
      <c r="Q37" s="36" t="s">
        <v>68</v>
      </c>
      <c r="R37" s="37" t="s">
        <v>68</v>
      </c>
      <c r="S37" s="36" t="s">
        <v>68</v>
      </c>
      <c r="T37" s="39" t="s">
        <v>68</v>
      </c>
      <c r="U37" s="36" t="s">
        <v>68</v>
      </c>
      <c r="V37" s="37" t="s">
        <v>68</v>
      </c>
      <c r="W37" s="55" t="s">
        <v>68</v>
      </c>
      <c r="X37" s="39" t="s">
        <v>68</v>
      </c>
      <c r="Y37" s="36" t="s">
        <v>68</v>
      </c>
      <c r="Z37" s="37" t="s">
        <v>68</v>
      </c>
      <c r="AA37" s="36" t="s">
        <v>68</v>
      </c>
      <c r="AB37" s="39" t="s">
        <v>68</v>
      </c>
      <c r="AC37" s="36" t="s">
        <v>68</v>
      </c>
      <c r="AD37" s="37" t="s">
        <v>68</v>
      </c>
      <c r="AE37" s="36" t="s">
        <v>68</v>
      </c>
      <c r="AF37" s="37" t="s">
        <v>68</v>
      </c>
      <c r="AG37" s="36" t="s">
        <v>68</v>
      </c>
      <c r="AH37" s="37" t="s">
        <v>68</v>
      </c>
      <c r="AI37" s="36" t="s">
        <v>68</v>
      </c>
      <c r="AJ37" s="37" t="s">
        <v>68</v>
      </c>
      <c r="AK37" s="36" t="s">
        <v>68</v>
      </c>
      <c r="AL37" s="37" t="s">
        <v>68</v>
      </c>
      <c r="AM37" s="55" t="s">
        <v>77</v>
      </c>
      <c r="AN37" s="98" t="s">
        <v>77</v>
      </c>
      <c r="AO37" s="36" t="s">
        <v>68</v>
      </c>
      <c r="AP37" s="37" t="s">
        <v>68</v>
      </c>
      <c r="AQ37" s="36" t="s">
        <v>68</v>
      </c>
      <c r="AR37" s="37" t="s">
        <v>68</v>
      </c>
      <c r="AS37" s="36" t="s">
        <v>68</v>
      </c>
      <c r="AT37" s="37" t="s">
        <v>68</v>
      </c>
      <c r="AU37" s="36" t="s">
        <v>68</v>
      </c>
      <c r="AV37" s="37" t="s">
        <v>68</v>
      </c>
    </row>
    <row r="38" spans="1:48" ht="15.75" customHeight="1">
      <c r="A38" s="67"/>
      <c r="B38" s="57" t="s">
        <v>80</v>
      </c>
      <c r="C38" s="72" t="s">
        <v>77</v>
      </c>
      <c r="D38" s="78" t="s">
        <v>77</v>
      </c>
      <c r="E38" s="36" t="s">
        <v>68</v>
      </c>
      <c r="F38" s="37" t="s">
        <v>68</v>
      </c>
      <c r="G38" s="55" t="s">
        <v>68</v>
      </c>
      <c r="H38" s="39" t="s">
        <v>68</v>
      </c>
      <c r="I38" s="58" t="s">
        <v>68</v>
      </c>
      <c r="J38" s="69" t="s">
        <v>68</v>
      </c>
      <c r="K38" s="36" t="s">
        <v>68</v>
      </c>
      <c r="L38" s="39" t="s">
        <v>68</v>
      </c>
      <c r="M38" s="36" t="s">
        <v>68</v>
      </c>
      <c r="N38" s="37" t="s">
        <v>68</v>
      </c>
      <c r="O38" s="55" t="s">
        <v>68</v>
      </c>
      <c r="P38" s="39" t="s">
        <v>68</v>
      </c>
      <c r="Q38" s="36" t="s">
        <v>68</v>
      </c>
      <c r="R38" s="37" t="s">
        <v>68</v>
      </c>
      <c r="S38" s="36" t="s">
        <v>68</v>
      </c>
      <c r="T38" s="39" t="s">
        <v>68</v>
      </c>
      <c r="U38" s="36" t="s">
        <v>68</v>
      </c>
      <c r="V38" s="37" t="s">
        <v>68</v>
      </c>
      <c r="W38" s="55" t="s">
        <v>68</v>
      </c>
      <c r="X38" s="39" t="s">
        <v>68</v>
      </c>
      <c r="Y38" s="36" t="s">
        <v>68</v>
      </c>
      <c r="Z38" s="37" t="s">
        <v>68</v>
      </c>
      <c r="AA38" s="36" t="s">
        <v>68</v>
      </c>
      <c r="AB38" s="39" t="s">
        <v>68</v>
      </c>
      <c r="AC38" s="36" t="s">
        <v>68</v>
      </c>
      <c r="AD38" s="37" t="s">
        <v>68</v>
      </c>
      <c r="AE38" s="36" t="s">
        <v>68</v>
      </c>
      <c r="AF38" s="37" t="s">
        <v>68</v>
      </c>
      <c r="AG38" s="36" t="s">
        <v>68</v>
      </c>
      <c r="AH38" s="37" t="s">
        <v>68</v>
      </c>
      <c r="AI38" s="36" t="s">
        <v>68</v>
      </c>
      <c r="AJ38" s="37" t="s">
        <v>68</v>
      </c>
      <c r="AK38" s="36" t="s">
        <v>68</v>
      </c>
      <c r="AL38" s="37" t="s">
        <v>68</v>
      </c>
      <c r="AM38" s="55" t="s">
        <v>77</v>
      </c>
      <c r="AN38" s="98" t="s">
        <v>77</v>
      </c>
      <c r="AO38" s="36" t="s">
        <v>68</v>
      </c>
      <c r="AP38" s="37" t="s">
        <v>68</v>
      </c>
      <c r="AQ38" s="36" t="s">
        <v>68</v>
      </c>
      <c r="AR38" s="37" t="s">
        <v>68</v>
      </c>
      <c r="AS38" s="36" t="s">
        <v>68</v>
      </c>
      <c r="AT38" s="37" t="s">
        <v>68</v>
      </c>
      <c r="AU38" s="36" t="s">
        <v>68</v>
      </c>
      <c r="AV38" s="37" t="s">
        <v>68</v>
      </c>
    </row>
    <row r="39" spans="1:48" ht="15.75" customHeight="1">
      <c r="A39" s="118" t="s">
        <v>90</v>
      </c>
      <c r="B39" s="119"/>
      <c r="C39" s="58">
        <f>AM39+AS39</f>
        <v>26.97</v>
      </c>
      <c r="D39" s="69">
        <f>AN39+AT39</f>
        <v>196409</v>
      </c>
      <c r="E39" s="64">
        <f aca="true" t="shared" si="10" ref="E39:L39">SUM(E40:E43)</f>
        <v>0.05</v>
      </c>
      <c r="F39" s="65">
        <f t="shared" si="10"/>
        <v>58422</v>
      </c>
      <c r="G39" s="64" t="s">
        <v>60</v>
      </c>
      <c r="H39" s="65" t="s">
        <v>60</v>
      </c>
      <c r="I39" s="64">
        <f t="shared" si="10"/>
        <v>23.48</v>
      </c>
      <c r="J39" s="66">
        <f t="shared" si="10"/>
        <v>13636</v>
      </c>
      <c r="K39" s="64">
        <f t="shared" si="10"/>
        <v>2.45</v>
      </c>
      <c r="L39" s="65">
        <f t="shared" si="10"/>
        <v>545</v>
      </c>
      <c r="M39" s="64" t="s">
        <v>77</v>
      </c>
      <c r="N39" s="65" t="s">
        <v>77</v>
      </c>
      <c r="O39" s="64" t="s">
        <v>77</v>
      </c>
      <c r="P39" s="65" t="s">
        <v>77</v>
      </c>
      <c r="Q39" s="64" t="s">
        <v>77</v>
      </c>
      <c r="R39" s="66" t="s">
        <v>77</v>
      </c>
      <c r="S39" s="64" t="s">
        <v>77</v>
      </c>
      <c r="T39" s="65" t="s">
        <v>77</v>
      </c>
      <c r="U39" s="64" t="s">
        <v>77</v>
      </c>
      <c r="V39" s="65" t="s">
        <v>77</v>
      </c>
      <c r="W39" s="64" t="s">
        <v>77</v>
      </c>
      <c r="X39" s="65" t="s">
        <v>77</v>
      </c>
      <c r="Y39" s="64" t="s">
        <v>77</v>
      </c>
      <c r="Z39" s="66" t="s">
        <v>77</v>
      </c>
      <c r="AA39" s="64" t="s">
        <v>60</v>
      </c>
      <c r="AB39" s="65" t="s">
        <v>60</v>
      </c>
      <c r="AC39" s="64" t="s">
        <v>77</v>
      </c>
      <c r="AD39" s="65" t="s">
        <v>77</v>
      </c>
      <c r="AE39" s="64">
        <f>SUM(AE40:AE43)</f>
        <v>0.86</v>
      </c>
      <c r="AF39" s="65">
        <f>SUM(AF40:AF43)</f>
        <v>107513</v>
      </c>
      <c r="AG39" s="64" t="s">
        <v>77</v>
      </c>
      <c r="AH39" s="66" t="s">
        <v>77</v>
      </c>
      <c r="AI39" s="64" t="s">
        <v>77</v>
      </c>
      <c r="AJ39" s="65" t="s">
        <v>77</v>
      </c>
      <c r="AK39" s="64" t="s">
        <v>77</v>
      </c>
      <c r="AL39" s="65" t="s">
        <v>77</v>
      </c>
      <c r="AM39" s="64">
        <f>SUM(AM40:AM43)</f>
        <v>26.84</v>
      </c>
      <c r="AN39" s="102">
        <f>SUM(AN40:AN43)</f>
        <v>180116</v>
      </c>
      <c r="AO39" s="64" t="s">
        <v>77</v>
      </c>
      <c r="AP39" s="66" t="s">
        <v>77</v>
      </c>
      <c r="AQ39" s="64" t="s">
        <v>77</v>
      </c>
      <c r="AR39" s="65" t="s">
        <v>77</v>
      </c>
      <c r="AS39" s="64">
        <f>SUM(AS40:AS43)</f>
        <v>0.13</v>
      </c>
      <c r="AT39" s="65">
        <f>SUM(AT40:AT43)</f>
        <v>16293</v>
      </c>
      <c r="AU39" s="64" t="s">
        <v>77</v>
      </c>
      <c r="AV39" s="66" t="s">
        <v>77</v>
      </c>
    </row>
    <row r="40" spans="1:48" ht="15.75" customHeight="1">
      <c r="A40" s="67"/>
      <c r="B40" s="57" t="s">
        <v>23</v>
      </c>
      <c r="C40" s="58">
        <f>AM40+AS40</f>
        <v>0.14</v>
      </c>
      <c r="D40" s="69">
        <f>AN40+AT40</f>
        <v>65408</v>
      </c>
      <c r="E40" s="36">
        <v>0.05</v>
      </c>
      <c r="F40" s="37">
        <v>58422</v>
      </c>
      <c r="G40" s="70" t="s">
        <v>60</v>
      </c>
      <c r="H40" s="59" t="s">
        <v>60</v>
      </c>
      <c r="I40" s="36" t="s">
        <v>83</v>
      </c>
      <c r="J40" s="37" t="s">
        <v>83</v>
      </c>
      <c r="K40" s="36" t="s">
        <v>66</v>
      </c>
      <c r="L40" s="39" t="s">
        <v>66</v>
      </c>
      <c r="M40" s="36" t="s">
        <v>66</v>
      </c>
      <c r="N40" s="37" t="s">
        <v>66</v>
      </c>
      <c r="O40" s="55" t="s">
        <v>66</v>
      </c>
      <c r="P40" s="39" t="s">
        <v>66</v>
      </c>
      <c r="Q40" s="36" t="s">
        <v>66</v>
      </c>
      <c r="R40" s="37" t="s">
        <v>66</v>
      </c>
      <c r="S40" s="36" t="s">
        <v>66</v>
      </c>
      <c r="T40" s="39" t="s">
        <v>66</v>
      </c>
      <c r="U40" s="36" t="s">
        <v>66</v>
      </c>
      <c r="V40" s="37" t="s">
        <v>66</v>
      </c>
      <c r="W40" s="36" t="s">
        <v>66</v>
      </c>
      <c r="X40" s="37" t="s">
        <v>66</v>
      </c>
      <c r="Y40" s="36" t="s">
        <v>66</v>
      </c>
      <c r="Z40" s="37" t="s">
        <v>66</v>
      </c>
      <c r="AA40" s="36" t="s">
        <v>66</v>
      </c>
      <c r="AB40" s="39" t="s">
        <v>66</v>
      </c>
      <c r="AC40" s="36" t="s">
        <v>66</v>
      </c>
      <c r="AD40" s="37" t="s">
        <v>66</v>
      </c>
      <c r="AE40" s="55" t="s">
        <v>66</v>
      </c>
      <c r="AF40" s="39" t="s">
        <v>66</v>
      </c>
      <c r="AG40" s="36" t="s">
        <v>66</v>
      </c>
      <c r="AH40" s="37" t="s">
        <v>66</v>
      </c>
      <c r="AI40" s="36" t="s">
        <v>66</v>
      </c>
      <c r="AJ40" s="37" t="s">
        <v>66</v>
      </c>
      <c r="AK40" s="36" t="s">
        <v>66</v>
      </c>
      <c r="AL40" s="37" t="s">
        <v>66</v>
      </c>
      <c r="AM40" s="55">
        <f aca="true" t="shared" si="11" ref="AM40:AN42">SUM(E40,G40,I40,K40,M40,O40,Q40,S40,U40,W40,Y40,AA40,AC40,AE40,AG40,AI40,AK40)</f>
        <v>0.05</v>
      </c>
      <c r="AN40" s="98">
        <f t="shared" si="11"/>
        <v>58422</v>
      </c>
      <c r="AO40" s="36" t="s">
        <v>66</v>
      </c>
      <c r="AP40" s="37" t="s">
        <v>66</v>
      </c>
      <c r="AQ40" s="36" t="s">
        <v>66</v>
      </c>
      <c r="AR40" s="37" t="s">
        <v>66</v>
      </c>
      <c r="AS40" s="36">
        <v>0.09</v>
      </c>
      <c r="AT40" s="37">
        <v>6986</v>
      </c>
      <c r="AU40" s="36" t="s">
        <v>66</v>
      </c>
      <c r="AV40" s="37" t="s">
        <v>66</v>
      </c>
    </row>
    <row r="41" spans="1:48" ht="15.75" customHeight="1">
      <c r="A41" s="67"/>
      <c r="B41" s="57" t="s">
        <v>67</v>
      </c>
      <c r="C41" s="58">
        <f>AM41</f>
        <v>2.45</v>
      </c>
      <c r="D41" s="69">
        <f>AN41</f>
        <v>545</v>
      </c>
      <c r="E41" s="58" t="s">
        <v>68</v>
      </c>
      <c r="F41" s="69" t="s">
        <v>68</v>
      </c>
      <c r="G41" s="70" t="s">
        <v>68</v>
      </c>
      <c r="H41" s="59" t="s">
        <v>68</v>
      </c>
      <c r="I41" s="58" t="s">
        <v>68</v>
      </c>
      <c r="J41" s="69" t="s">
        <v>68</v>
      </c>
      <c r="K41" s="36">
        <v>2.45</v>
      </c>
      <c r="L41" s="39">
        <v>545</v>
      </c>
      <c r="M41" s="36" t="s">
        <v>68</v>
      </c>
      <c r="N41" s="37" t="s">
        <v>68</v>
      </c>
      <c r="O41" s="55" t="s">
        <v>68</v>
      </c>
      <c r="P41" s="39" t="s">
        <v>68</v>
      </c>
      <c r="Q41" s="36" t="s">
        <v>68</v>
      </c>
      <c r="R41" s="37" t="s">
        <v>68</v>
      </c>
      <c r="S41" s="36" t="s">
        <v>68</v>
      </c>
      <c r="T41" s="39" t="s">
        <v>68</v>
      </c>
      <c r="U41" s="36" t="s">
        <v>68</v>
      </c>
      <c r="V41" s="37" t="s">
        <v>68</v>
      </c>
      <c r="W41" s="55" t="s">
        <v>68</v>
      </c>
      <c r="X41" s="39" t="s">
        <v>68</v>
      </c>
      <c r="Y41" s="36" t="s">
        <v>68</v>
      </c>
      <c r="Z41" s="37" t="s">
        <v>68</v>
      </c>
      <c r="AA41" s="36" t="s">
        <v>68</v>
      </c>
      <c r="AB41" s="39" t="s">
        <v>68</v>
      </c>
      <c r="AC41" s="36" t="s">
        <v>68</v>
      </c>
      <c r="AD41" s="37" t="s">
        <v>68</v>
      </c>
      <c r="AE41" s="55" t="s">
        <v>68</v>
      </c>
      <c r="AF41" s="39" t="s">
        <v>68</v>
      </c>
      <c r="AG41" s="36" t="s">
        <v>68</v>
      </c>
      <c r="AH41" s="37" t="s">
        <v>68</v>
      </c>
      <c r="AI41" s="36" t="s">
        <v>68</v>
      </c>
      <c r="AJ41" s="37" t="s">
        <v>68</v>
      </c>
      <c r="AK41" s="36" t="s">
        <v>68</v>
      </c>
      <c r="AL41" s="37" t="s">
        <v>68</v>
      </c>
      <c r="AM41" s="55">
        <f t="shared" si="11"/>
        <v>2.45</v>
      </c>
      <c r="AN41" s="98">
        <f t="shared" si="11"/>
        <v>545</v>
      </c>
      <c r="AO41" s="36" t="s">
        <v>68</v>
      </c>
      <c r="AP41" s="37" t="s">
        <v>68</v>
      </c>
      <c r="AQ41" s="36" t="s">
        <v>68</v>
      </c>
      <c r="AR41" s="37" t="s">
        <v>68</v>
      </c>
      <c r="AS41" s="36" t="s">
        <v>77</v>
      </c>
      <c r="AT41" s="37" t="s">
        <v>77</v>
      </c>
      <c r="AU41" s="36" t="s">
        <v>68</v>
      </c>
      <c r="AV41" s="37" t="s">
        <v>68</v>
      </c>
    </row>
    <row r="42" spans="1:48" ht="15.75" customHeight="1">
      <c r="A42" s="67"/>
      <c r="B42" s="57" t="s">
        <v>24</v>
      </c>
      <c r="C42" s="58">
        <f>AM42+AS42</f>
        <v>24.38</v>
      </c>
      <c r="D42" s="69">
        <f>AN42+AT42</f>
        <v>130456</v>
      </c>
      <c r="E42" s="58" t="s">
        <v>60</v>
      </c>
      <c r="F42" s="69" t="s">
        <v>60</v>
      </c>
      <c r="G42" s="70" t="s">
        <v>68</v>
      </c>
      <c r="H42" s="59" t="s">
        <v>68</v>
      </c>
      <c r="I42" s="36">
        <v>23.48</v>
      </c>
      <c r="J42" s="37">
        <v>13636</v>
      </c>
      <c r="K42" s="36" t="s">
        <v>60</v>
      </c>
      <c r="L42" s="39" t="s">
        <v>60</v>
      </c>
      <c r="M42" s="36" t="s">
        <v>68</v>
      </c>
      <c r="N42" s="37" t="s">
        <v>68</v>
      </c>
      <c r="O42" s="55" t="s">
        <v>68</v>
      </c>
      <c r="P42" s="39" t="s">
        <v>68</v>
      </c>
      <c r="Q42" s="36" t="s">
        <v>68</v>
      </c>
      <c r="R42" s="37" t="s">
        <v>68</v>
      </c>
      <c r="S42" s="36" t="s">
        <v>68</v>
      </c>
      <c r="T42" s="39" t="s">
        <v>68</v>
      </c>
      <c r="U42" s="36" t="s">
        <v>68</v>
      </c>
      <c r="V42" s="37" t="s">
        <v>68</v>
      </c>
      <c r="W42" s="55" t="s">
        <v>68</v>
      </c>
      <c r="X42" s="39" t="s">
        <v>68</v>
      </c>
      <c r="Y42" s="36" t="s">
        <v>68</v>
      </c>
      <c r="Z42" s="37" t="s">
        <v>68</v>
      </c>
      <c r="AA42" s="36" t="s">
        <v>60</v>
      </c>
      <c r="AB42" s="39" t="s">
        <v>60</v>
      </c>
      <c r="AC42" s="36" t="s">
        <v>68</v>
      </c>
      <c r="AD42" s="37" t="s">
        <v>68</v>
      </c>
      <c r="AE42" s="55">
        <v>0.86</v>
      </c>
      <c r="AF42" s="39">
        <v>107513</v>
      </c>
      <c r="AG42" s="36" t="s">
        <v>68</v>
      </c>
      <c r="AH42" s="37" t="s">
        <v>68</v>
      </c>
      <c r="AI42" s="36" t="s">
        <v>68</v>
      </c>
      <c r="AJ42" s="37" t="s">
        <v>68</v>
      </c>
      <c r="AK42" s="36" t="s">
        <v>68</v>
      </c>
      <c r="AL42" s="37" t="s">
        <v>68</v>
      </c>
      <c r="AM42" s="55">
        <f t="shared" si="11"/>
        <v>24.34</v>
      </c>
      <c r="AN42" s="98">
        <f t="shared" si="11"/>
        <v>121149</v>
      </c>
      <c r="AO42" s="36" t="s">
        <v>68</v>
      </c>
      <c r="AP42" s="37" t="s">
        <v>68</v>
      </c>
      <c r="AQ42" s="36" t="s">
        <v>68</v>
      </c>
      <c r="AR42" s="37" t="s">
        <v>68</v>
      </c>
      <c r="AS42" s="36">
        <v>0.04</v>
      </c>
      <c r="AT42" s="37">
        <v>9307</v>
      </c>
      <c r="AU42" s="36" t="s">
        <v>68</v>
      </c>
      <c r="AV42" s="37" t="s">
        <v>68</v>
      </c>
    </row>
    <row r="43" spans="1:48" ht="15.75" customHeight="1">
      <c r="A43" s="67"/>
      <c r="B43" s="57" t="s">
        <v>25</v>
      </c>
      <c r="C43" s="72" t="s">
        <v>77</v>
      </c>
      <c r="D43" s="78" t="s">
        <v>86</v>
      </c>
      <c r="E43" s="36" t="s">
        <v>68</v>
      </c>
      <c r="F43" s="37" t="s">
        <v>68</v>
      </c>
      <c r="G43" s="55" t="s">
        <v>68</v>
      </c>
      <c r="H43" s="39" t="s">
        <v>68</v>
      </c>
      <c r="I43" s="36" t="s">
        <v>68</v>
      </c>
      <c r="J43" s="37" t="s">
        <v>68</v>
      </c>
      <c r="K43" s="36" t="s">
        <v>68</v>
      </c>
      <c r="L43" s="39" t="s">
        <v>68</v>
      </c>
      <c r="M43" s="36" t="s">
        <v>68</v>
      </c>
      <c r="N43" s="37" t="s">
        <v>68</v>
      </c>
      <c r="O43" s="55" t="s">
        <v>68</v>
      </c>
      <c r="P43" s="39" t="s">
        <v>68</v>
      </c>
      <c r="Q43" s="36" t="s">
        <v>68</v>
      </c>
      <c r="R43" s="37" t="s">
        <v>68</v>
      </c>
      <c r="S43" s="36" t="s">
        <v>68</v>
      </c>
      <c r="T43" s="39" t="s">
        <v>68</v>
      </c>
      <c r="U43" s="36" t="s">
        <v>68</v>
      </c>
      <c r="V43" s="37" t="s">
        <v>68</v>
      </c>
      <c r="W43" s="55" t="s">
        <v>68</v>
      </c>
      <c r="X43" s="39" t="s">
        <v>68</v>
      </c>
      <c r="Y43" s="36" t="s">
        <v>68</v>
      </c>
      <c r="Z43" s="37" t="s">
        <v>68</v>
      </c>
      <c r="AA43" s="36" t="s">
        <v>68</v>
      </c>
      <c r="AB43" s="39" t="s">
        <v>68</v>
      </c>
      <c r="AC43" s="36" t="s">
        <v>68</v>
      </c>
      <c r="AD43" s="37" t="s">
        <v>68</v>
      </c>
      <c r="AE43" s="55" t="s">
        <v>68</v>
      </c>
      <c r="AF43" s="39" t="s">
        <v>68</v>
      </c>
      <c r="AG43" s="36" t="s">
        <v>68</v>
      </c>
      <c r="AH43" s="37" t="s">
        <v>68</v>
      </c>
      <c r="AI43" s="36" t="s">
        <v>68</v>
      </c>
      <c r="AJ43" s="37" t="s">
        <v>68</v>
      </c>
      <c r="AK43" s="36" t="s">
        <v>68</v>
      </c>
      <c r="AL43" s="37" t="s">
        <v>68</v>
      </c>
      <c r="AM43" s="55" t="s">
        <v>77</v>
      </c>
      <c r="AN43" s="98" t="s">
        <v>77</v>
      </c>
      <c r="AO43" s="36" t="s">
        <v>68</v>
      </c>
      <c r="AP43" s="37" t="s">
        <v>68</v>
      </c>
      <c r="AQ43" s="36" t="s">
        <v>68</v>
      </c>
      <c r="AR43" s="37" t="s">
        <v>68</v>
      </c>
      <c r="AS43" s="36" t="s">
        <v>68</v>
      </c>
      <c r="AT43" s="37" t="s">
        <v>68</v>
      </c>
      <c r="AU43" s="36" t="s">
        <v>68</v>
      </c>
      <c r="AV43" s="37" t="s">
        <v>68</v>
      </c>
    </row>
    <row r="44" spans="1:48" ht="15.75" customHeight="1">
      <c r="A44" s="118" t="s">
        <v>33</v>
      </c>
      <c r="B44" s="119"/>
      <c r="C44" s="79">
        <f>AM44+AS44</f>
        <v>10.96</v>
      </c>
      <c r="D44" s="80">
        <f>AN44+AT44</f>
        <v>632095</v>
      </c>
      <c r="E44" s="64">
        <f aca="true" t="shared" si="12" ref="E44:P44">SUM(E45)</f>
        <v>0.94</v>
      </c>
      <c r="F44" s="71">
        <f t="shared" si="12"/>
        <v>323629</v>
      </c>
      <c r="G44" s="64">
        <f t="shared" si="12"/>
        <v>0.14</v>
      </c>
      <c r="H44" s="71">
        <f t="shared" si="12"/>
        <v>41791</v>
      </c>
      <c r="I44" s="64">
        <f t="shared" si="12"/>
        <v>0.3</v>
      </c>
      <c r="J44" s="80">
        <f t="shared" si="12"/>
        <v>4280</v>
      </c>
      <c r="K44" s="64" t="s">
        <v>60</v>
      </c>
      <c r="L44" s="71" t="s">
        <v>60</v>
      </c>
      <c r="M44" s="64">
        <f t="shared" si="12"/>
        <v>0.19</v>
      </c>
      <c r="N44" s="71">
        <f t="shared" si="12"/>
        <v>20687</v>
      </c>
      <c r="O44" s="64">
        <f t="shared" si="12"/>
        <v>8.73</v>
      </c>
      <c r="P44" s="71">
        <f t="shared" si="12"/>
        <v>170701</v>
      </c>
      <c r="Q44" s="64" t="s">
        <v>77</v>
      </c>
      <c r="R44" s="80" t="s">
        <v>77</v>
      </c>
      <c r="S44" s="64" t="s">
        <v>60</v>
      </c>
      <c r="T44" s="71" t="s">
        <v>60</v>
      </c>
      <c r="U44" s="64" t="s">
        <v>77</v>
      </c>
      <c r="V44" s="71" t="s">
        <v>77</v>
      </c>
      <c r="W44" s="64" t="s">
        <v>77</v>
      </c>
      <c r="X44" s="65" t="s">
        <v>77</v>
      </c>
      <c r="Y44" s="64" t="s">
        <v>77</v>
      </c>
      <c r="Z44" s="80" t="s">
        <v>77</v>
      </c>
      <c r="AA44" s="64">
        <f>SUM(AA45)</f>
        <v>0.27</v>
      </c>
      <c r="AB44" s="71">
        <f>SUM(AB45)</f>
        <v>42661</v>
      </c>
      <c r="AC44" s="64" t="s">
        <v>77</v>
      </c>
      <c r="AD44" s="71" t="s">
        <v>77</v>
      </c>
      <c r="AE44" s="64" t="s">
        <v>77</v>
      </c>
      <c r="AF44" s="71" t="s">
        <v>77</v>
      </c>
      <c r="AG44" s="64" t="s">
        <v>77</v>
      </c>
      <c r="AH44" s="80" t="s">
        <v>77</v>
      </c>
      <c r="AI44" s="64" t="s">
        <v>77</v>
      </c>
      <c r="AJ44" s="71" t="s">
        <v>77</v>
      </c>
      <c r="AK44" s="64" t="s">
        <v>77</v>
      </c>
      <c r="AL44" s="71" t="s">
        <v>77</v>
      </c>
      <c r="AM44" s="64">
        <f>SUM(AM45)</f>
        <v>10.57</v>
      </c>
      <c r="AN44" s="103">
        <f>SUM(AN45)</f>
        <v>603749</v>
      </c>
      <c r="AO44" s="64" t="s">
        <v>77</v>
      </c>
      <c r="AP44" s="80" t="s">
        <v>77</v>
      </c>
      <c r="AQ44" s="64">
        <f>SUM(AQ45)</f>
        <v>1.5</v>
      </c>
      <c r="AR44" s="71">
        <f>SUM(AR45)</f>
        <v>25382</v>
      </c>
      <c r="AS44" s="64">
        <f>SUM(AS45)</f>
        <v>0.39</v>
      </c>
      <c r="AT44" s="71">
        <f>SUM(AT45)</f>
        <v>28346</v>
      </c>
      <c r="AU44" s="64" t="s">
        <v>77</v>
      </c>
      <c r="AV44" s="80" t="s">
        <v>77</v>
      </c>
    </row>
    <row r="45" spans="1:48" ht="15.75" customHeight="1">
      <c r="A45" s="68"/>
      <c r="B45" s="61" t="s">
        <v>22</v>
      </c>
      <c r="C45" s="72">
        <f>AM45+AS45</f>
        <v>10.96</v>
      </c>
      <c r="D45" s="73">
        <f>AN45+AT45</f>
        <v>632095</v>
      </c>
      <c r="E45" s="53">
        <v>0.94</v>
      </c>
      <c r="F45" s="62">
        <v>323629</v>
      </c>
      <c r="G45" s="63">
        <v>0.14</v>
      </c>
      <c r="H45" s="54">
        <v>41791</v>
      </c>
      <c r="I45" s="53">
        <v>0.3</v>
      </c>
      <c r="J45" s="62">
        <v>4280</v>
      </c>
      <c r="K45" s="53" t="s">
        <v>60</v>
      </c>
      <c r="L45" s="62" t="s">
        <v>60</v>
      </c>
      <c r="M45" s="53">
        <v>0.19</v>
      </c>
      <c r="N45" s="62">
        <v>20687</v>
      </c>
      <c r="O45" s="63">
        <v>8.73</v>
      </c>
      <c r="P45" s="54">
        <v>170701</v>
      </c>
      <c r="Q45" s="53" t="s">
        <v>84</v>
      </c>
      <c r="R45" s="62" t="s">
        <v>77</v>
      </c>
      <c r="S45" s="53" t="s">
        <v>60</v>
      </c>
      <c r="T45" s="62" t="s">
        <v>60</v>
      </c>
      <c r="U45" s="53" t="s">
        <v>68</v>
      </c>
      <c r="V45" s="62" t="s">
        <v>68</v>
      </c>
      <c r="W45" s="53" t="s">
        <v>66</v>
      </c>
      <c r="X45" s="62" t="s">
        <v>66</v>
      </c>
      <c r="Y45" s="53" t="s">
        <v>68</v>
      </c>
      <c r="Z45" s="62" t="s">
        <v>68</v>
      </c>
      <c r="AA45" s="53">
        <v>0.27</v>
      </c>
      <c r="AB45" s="54">
        <v>42661</v>
      </c>
      <c r="AC45" s="53" t="s">
        <v>68</v>
      </c>
      <c r="AD45" s="62" t="s">
        <v>68</v>
      </c>
      <c r="AE45" s="53" t="s">
        <v>68</v>
      </c>
      <c r="AF45" s="62" t="s">
        <v>68</v>
      </c>
      <c r="AG45" s="53" t="s">
        <v>68</v>
      </c>
      <c r="AH45" s="62" t="s">
        <v>68</v>
      </c>
      <c r="AI45" s="53" t="s">
        <v>68</v>
      </c>
      <c r="AJ45" s="62" t="s">
        <v>68</v>
      </c>
      <c r="AK45" s="53" t="s">
        <v>68</v>
      </c>
      <c r="AL45" s="62" t="s">
        <v>68</v>
      </c>
      <c r="AM45" s="63">
        <f>SUM(E45,G45,I45,K45,M45,O45,Q45,S45,U45,W45,Y45,AA45,AC45,AE45,AG45,AI45,AK45)</f>
        <v>10.57</v>
      </c>
      <c r="AN45" s="99">
        <f>SUM(F45,H45,J45,L45,N45,P45,R45,T45,V45,X45,Z45,AB45,AD45,AF45,AH45,AJ45,AL45)</f>
        <v>603749</v>
      </c>
      <c r="AO45" s="53" t="s">
        <v>68</v>
      </c>
      <c r="AP45" s="62" t="s">
        <v>68</v>
      </c>
      <c r="AQ45" s="53">
        <v>1.5</v>
      </c>
      <c r="AR45" s="54">
        <v>25382</v>
      </c>
      <c r="AS45" s="53">
        <v>0.39</v>
      </c>
      <c r="AT45" s="62">
        <v>28346</v>
      </c>
      <c r="AU45" s="53" t="s">
        <v>68</v>
      </c>
      <c r="AV45" s="62" t="s">
        <v>68</v>
      </c>
    </row>
    <row r="46" spans="3:42" ht="15.75" customHeight="1">
      <c r="C46" s="12"/>
      <c r="D46" s="86"/>
      <c r="E46" s="12"/>
      <c r="F46" s="17"/>
      <c r="G46" s="12"/>
      <c r="H46" s="17"/>
      <c r="I46" s="12"/>
      <c r="J46" s="17"/>
      <c r="AI46" s="12"/>
      <c r="AJ46" s="17"/>
      <c r="AK46" s="12"/>
      <c r="AL46" s="17"/>
      <c r="AM46" s="12"/>
      <c r="AN46" s="12"/>
      <c r="AO46" s="12"/>
      <c r="AP46" s="17"/>
    </row>
    <row r="47" spans="36:42" ht="15.75" customHeight="1">
      <c r="AJ47" s="74"/>
      <c r="AL47" s="74"/>
      <c r="AP47" s="74"/>
    </row>
    <row r="48" spans="36:42" ht="15.75" customHeight="1">
      <c r="AJ48" s="74"/>
      <c r="AL48" s="74"/>
      <c r="AP48" s="74"/>
    </row>
    <row r="49" spans="36:42" ht="15.75" customHeight="1">
      <c r="AJ49" s="74"/>
      <c r="AL49" s="74"/>
      <c r="AP49" s="74"/>
    </row>
    <row r="50" spans="36:42" ht="15.75" customHeight="1">
      <c r="AJ50" s="74"/>
      <c r="AL50" s="74"/>
      <c r="AP50" s="74"/>
    </row>
    <row r="51" spans="36:42" ht="15.75" customHeight="1">
      <c r="AJ51" s="74"/>
      <c r="AL51" s="74"/>
      <c r="AP51" s="74"/>
    </row>
    <row r="52" spans="36:42" ht="15.75" customHeight="1">
      <c r="AJ52" s="74"/>
      <c r="AL52" s="74"/>
      <c r="AP52" s="74"/>
    </row>
    <row r="53" spans="36:42" ht="15.75" customHeight="1">
      <c r="AJ53" s="74"/>
      <c r="AL53" s="74"/>
      <c r="AP53" s="74"/>
    </row>
    <row r="54" spans="36:42" ht="15.75" customHeight="1">
      <c r="AJ54" s="74"/>
      <c r="AL54" s="74"/>
      <c r="AP54" s="74"/>
    </row>
    <row r="55" spans="36:42" ht="15.75" customHeight="1">
      <c r="AJ55" s="74"/>
      <c r="AL55" s="74"/>
      <c r="AP55" s="74"/>
    </row>
    <row r="56" spans="36:42" ht="15.75" customHeight="1">
      <c r="AJ56" s="74"/>
      <c r="AL56" s="74"/>
      <c r="AP56" s="74"/>
    </row>
    <row r="57" spans="36:42" ht="15.75" customHeight="1">
      <c r="AJ57" s="74"/>
      <c r="AL57" s="74"/>
      <c r="AP57" s="74"/>
    </row>
    <row r="58" spans="36:42" ht="15.75" customHeight="1">
      <c r="AJ58" s="74"/>
      <c r="AL58" s="74"/>
      <c r="AP58" s="74"/>
    </row>
    <row r="59" spans="36:42" ht="15.75" customHeight="1">
      <c r="AJ59" s="74"/>
      <c r="AL59" s="74"/>
      <c r="AP59" s="74"/>
    </row>
    <row r="60" spans="36:42" ht="15.75" customHeight="1">
      <c r="AJ60" s="74"/>
      <c r="AL60" s="74"/>
      <c r="AP60" s="74"/>
    </row>
    <row r="61" spans="36:42" ht="15.75" customHeight="1">
      <c r="AJ61" s="74"/>
      <c r="AL61" s="74"/>
      <c r="AP61" s="74"/>
    </row>
  </sheetData>
  <sheetProtection/>
  <mergeCells count="37">
    <mergeCell ref="A21:B21"/>
    <mergeCell ref="A2:B2"/>
    <mergeCell ref="A3:B3"/>
    <mergeCell ref="I1:J1"/>
    <mergeCell ref="I2:J2"/>
    <mergeCell ref="C2:D2"/>
    <mergeCell ref="E2:F2"/>
    <mergeCell ref="G2:H2"/>
    <mergeCell ref="A27:B27"/>
    <mergeCell ref="A44:B44"/>
    <mergeCell ref="A39:B39"/>
    <mergeCell ref="A4:B4"/>
    <mergeCell ref="A5:B5"/>
    <mergeCell ref="A8:B8"/>
    <mergeCell ref="A13:B13"/>
    <mergeCell ref="A6:B6"/>
    <mergeCell ref="A7:B7"/>
    <mergeCell ref="A9:B9"/>
    <mergeCell ref="K2:L2"/>
    <mergeCell ref="M2:N2"/>
    <mergeCell ref="S2:T2"/>
    <mergeCell ref="U2:V2"/>
    <mergeCell ref="AE2:AF2"/>
    <mergeCell ref="AG2:AH2"/>
    <mergeCell ref="Q2:R2"/>
    <mergeCell ref="O2:P2"/>
    <mergeCell ref="W2:X2"/>
    <mergeCell ref="Y2:Z2"/>
    <mergeCell ref="AA2:AB2"/>
    <mergeCell ref="AC2:AD2"/>
    <mergeCell ref="AQ2:AR2"/>
    <mergeCell ref="AS2:AT2"/>
    <mergeCell ref="AU2:AV2"/>
    <mergeCell ref="AI2:AJ2"/>
    <mergeCell ref="AK2:AL2"/>
    <mergeCell ref="AM2:AN2"/>
    <mergeCell ref="AO2:AP2"/>
  </mergeCells>
  <printOptions verticalCentered="1"/>
  <pageMargins left="0.7874015748031497" right="0.3937007874015748" top="0.7874015748031497" bottom="0.7874015748031497" header="0.5118110236220472" footer="0.5118110236220472"/>
  <pageSetup firstPageNumber="58" useFirstPageNumber="1" horizontalDpi="600" verticalDpi="600" orientation="portrait" paperSize="9" r:id="rId1"/>
  <headerFooter alignWithMargins="0">
    <oddFooter>&amp;C&amp;"ＭＳ Ｐゴシック,標準"&amp;P</oddFooter>
  </headerFooter>
  <colBreaks count="5" manualBreakCount="5">
    <brk id="10" max="65535" man="1"/>
    <brk id="18" max="65535" man="1"/>
    <brk id="26" max="65535" man="1"/>
    <brk id="34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2010-02-25T09:34:59Z</cp:lastPrinted>
  <dcterms:created xsi:type="dcterms:W3CDTF">2006-11-27T04:24:27Z</dcterms:created>
  <dcterms:modified xsi:type="dcterms:W3CDTF">2010-02-25T09:44:21Z</dcterms:modified>
  <cp:category/>
  <cp:version/>
  <cp:contentType/>
  <cp:contentStatus/>
</cp:coreProperties>
</file>