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889"/>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申請書!$A$1:$CA$109</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<sst xmlns="http://schemas.openxmlformats.org/spreadsheetml/2006/main" count="219" uniqueCount="152">
  <si>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</si>
  <si>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</si>
  <si>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</si>
  <si>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</si>
  <si>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</si>
  <si>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</si>
  <si>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</si>
  <si>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</si>
  <si>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</si>
  <si>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</si>
  <si>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</si>
  <si>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</si>
  <si>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</si>
  <si>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</si>
  <si>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</si>
  <si>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</si>
  <si>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</si>
  <si>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</si>
  <si>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</si>
  <si>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</si>
  <si>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</si>
  <si>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</si>
  <si>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</si>
  <si>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</si>
  <si>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</si>
  <si>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</si>
  <si>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</si>
  <si>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</si>
  <si>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</si>
  <si>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</si>
  <si>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</si>
  <si>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</si>
  <si>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</si>
  <si>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</si>
  <si>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</si>
  <si>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</si>
  <si>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</si>
  <si>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</si>
  <si>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</si>
  <si>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</si>
  <si>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</si>
  <si>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</si>
  <si>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</si>
  <si>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</si>
  <si>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</si>
  <si>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</si>
  <si>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</si>
  <si>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</si>
  <si>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</si>
  <si>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</si>
  <si>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</si>
  <si>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</si>
  <si>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</si>
  <si>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</si>
  <si>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</si>
  <si>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</si>
  <si>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</si>
  <si>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</si>
  <si>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</si>
  <si>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</si>
  <si>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</si>
  <si>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</si>
  <si>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</si>
  <si>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</si>
  <si>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</si>
  <si>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</si>
  <si>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</si>
  <si>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</si>
  <si>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</si>
  <si>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</si>
  <si>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</si>
  <si>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</si>
  <si>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</si>
  <si>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</si>
  <si>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</si>
  <si>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</si>
  <si>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</si>
  <si>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</si>
  <si>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</si>
  <si>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</si>
  <si>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</si>
  <si>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</si>
  <si>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</si>
  <si>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</si>
  <si>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</si>
  <si>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</si>
  <si>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</si>
  <si>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</si>
  <si>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</si>
  <si>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</si>
  <si>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</si>
  <si>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</si>
  <si>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</si>
  <si>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</si>
  <si>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</si>
  <si>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</si>
  <si>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</si>
  <si>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</si>
  <si>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</si>
  <si>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</si>
  <si>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</si>
  <si>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</si>
  <si>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</si>
  <si>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</si>
  <si>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</si>
  <si>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</si>
  <si>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</si>
  <si>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</si>
  <si>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</si>
  <si>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</si>
  <si>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</si>
  <si>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</si>
  <si>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</si>
  <si>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</si>
  <si>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</si>
  <si>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</si>
  <si>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</si>
  <si>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</si>
  <si>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</si>
  <si>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</si>
  <si>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</si>
  <si>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</si>
  <si>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</si>
  <si>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</si>
  <si>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</si>
  <si>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</si>
  <si>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</si>
  <si>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</si>
  <si>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</si>
  <si>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</si>
  <si>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</si>
  <si>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</si>
  <si>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</si>
  <si>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</si>
  <si>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</si>
  <si>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</si>
  <si>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</si>
  <si>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</si>
  <si>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</si>
  <si>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</si>
  <si>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</si>
  <si>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</si>
  <si>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</si>
  <si>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</si>
  <si>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</si>
  <si>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</si>
  <si>
    <t>単独支援給付金支給申請書（事業計画書）</t>
    <rPh sb="0" eb="2">
      <t>タンドク</t>
    </rPh>
    <rPh sb="2" eb="4">
      <t>シエン</t>
    </rPh>
    <rPh sb="4" eb="7">
      <t>キュウフキン</t>
    </rPh>
    <rPh sb="7" eb="9">
      <t>シキュウ</t>
    </rPh>
    <rPh sb="9" eb="12">
      <t>シンセイショ</t>
    </rPh>
    <rPh sb="13" eb="15">
      <t>ジギョウ</t>
    </rPh>
    <rPh sb="15" eb="18">
      <t>ケイカクショ</t>
    </rPh>
    <phoneticPr fontId="51"/>
  </si>
  <si>
    <t>３．支給申請に関する誓約事項</t>
    <rPh sb="2" eb="4">
      <t>シキュウ</t>
    </rPh>
    <rPh sb="4" eb="6">
      <t>シンセイ</t>
    </rPh>
    <rPh sb="7" eb="8">
      <t>カン</t>
    </rPh>
    <rPh sb="10" eb="12">
      <t>セイヤク</t>
    </rPh>
    <rPh sb="12" eb="14">
      <t>ジコウ</t>
    </rPh>
    <phoneticPr fontId="1"/>
  </si>
  <si>
    <t>※１　令和2年4月1日時点で病床数の変化があった場合は、変更前の病床数を記載すること。
　　　平成30年度病床機能報告から令和2年4月1日までの間に、病床数の変更がない場合は、①と同じ値を記載すること。</t>
    <rPh sb="18" eb="20">
      <t>ヘンカ</t>
    </rPh>
    <rPh sb="47" eb="49">
      <t>ヘイセイ</t>
    </rPh>
    <rPh sb="51" eb="53">
      <t>ネンド</t>
    </rPh>
    <rPh sb="53" eb="55">
      <t>ビョウショウ</t>
    </rPh>
    <rPh sb="55" eb="57">
      <t>キノウ</t>
    </rPh>
    <rPh sb="57" eb="59">
      <t>ホウコク</t>
    </rPh>
    <rPh sb="61" eb="63">
      <t>レイワ</t>
    </rPh>
    <rPh sb="64" eb="65">
      <t>ネン</t>
    </rPh>
    <rPh sb="66" eb="67">
      <t>ガツ</t>
    </rPh>
    <rPh sb="68" eb="69">
      <t>ニチ</t>
    </rPh>
    <rPh sb="72" eb="73">
      <t>アイダ</t>
    </rPh>
    <rPh sb="75" eb="77">
      <t>ビョウショウ</t>
    </rPh>
    <rPh sb="77" eb="78">
      <t>スウ</t>
    </rPh>
    <rPh sb="79" eb="81">
      <t>ヘンコウ</t>
    </rPh>
    <rPh sb="84" eb="86">
      <t>バアイ</t>
    </rPh>
    <rPh sb="90" eb="91">
      <t>オナ</t>
    </rPh>
    <rPh sb="92" eb="93">
      <t>アタイ</t>
    </rPh>
    <rPh sb="94" eb="96">
      <t>キサイ</t>
    </rPh>
    <phoneticPr fontId="1"/>
  </si>
  <si>
    <t>　単独支援給付金の支給を受けたいので、下記のとおり申請します。
　また、下記３の「支給申請に関する誓約事項」について誓約します。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</si>
  <si>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xml:space="preserve">
（添付書類）
①許可病床数の変更を示す書類の写し(保健所への許可病床数の変更届の写し等)
②病床稼働率算出の根拠となる平成30年度病床機能報告の写し又は令和元年度の病床機能報告の写し等
③地域医療構想を達成するために必要な病床数の削減であることの説明書（別添「病床機能再編支援事業計画書」）
④過年度に申請した単独支援給付金支給申請書兼口座振込依頼書の写し（過年度に「令和２年度病床機能再編支援補助金における令和２年度地域医療構想を推進するための病床削支援給付金」又は「地域医療構想の達成に向けた病床の機能又は病床数の変更に関する事業のうち単独支援給付金支給事業」により支給を受けている場合に限る。）
</t>
    <rPh sb="2" eb="4">
      <t>テンプ</t>
    </rPh>
    <rPh sb="4" eb="6">
      <t>ショルイ</t>
    </rPh>
    <phoneticPr fontId="1"/>
  </si>
  <si>
    <t>栃木県知事　殿</t>
    <rPh sb="0" eb="2">
      <t>トチギ</t>
    </rPh>
    <rPh sb="2" eb="5">
      <t>ケンチジ</t>
    </rPh>
    <rPh sb="3" eb="5">
      <t>チジ</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</si>
</sst>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68">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51" borderId="91" xfId="0" applyFont="1" applyFill="1" applyBorder="1" applyProtection="1">
      <alignment vertical="center"/>
      <protection locked="0"/>
    </xf>
    <xf numFmtId="0" fontId="57" fillId="51" borderId="92"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68" xfId="0" applyFont="1" applyFill="1" applyBorder="1" applyProtection="1">
      <alignment vertical="center"/>
      <protection locked="0"/>
    </xf>
    <xf numFmtId="0" fontId="57" fillId="51" borderId="69"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2" xfId="0" applyFont="1" applyFill="1" applyBorder="1" applyProtection="1">
      <alignment vertical="center"/>
      <protection locked="0"/>
    </xf>
    <xf numFmtId="184" fontId="57" fillId="51" borderId="116" xfId="0" applyNumberFormat="1"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58" xfId="0" applyNumberFormat="1" applyFont="1" applyFill="1" applyBorder="1" applyProtection="1">
      <alignment vertical="center"/>
      <protection locked="0"/>
    </xf>
    <xf numFmtId="184" fontId="57" fillId="51" borderId="129"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185" fontId="57" fillId="51" borderId="131" xfId="0" applyNumberFormat="1" applyFont="1" applyFill="1" applyBorder="1" applyProtection="1">
      <alignment vertical="center"/>
      <protection locked="0"/>
    </xf>
    <xf numFmtId="185" fontId="57" fillId="51" borderId="95" xfId="0" applyNumberFormat="1" applyFont="1" applyFill="1" applyBorder="1" applyProtection="1">
      <alignment vertical="center"/>
      <protection locked="0"/>
    </xf>
    <xf numFmtId="185" fontId="57" fillId="51" borderId="132" xfId="0" applyNumberFormat="1"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42"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51" borderId="153" xfId="0" applyFont="1" applyFill="1" applyBorder="1" applyProtection="1">
      <alignment vertical="center"/>
      <protection locked="0"/>
    </xf>
    <xf numFmtId="0" fontId="57" fillId="51" borderId="154" xfId="0" applyFont="1" applyFill="1" applyBorder="1" applyProtection="1">
      <alignment vertical="center"/>
      <protection locked="0"/>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57" fillId="0" borderId="158" xfId="0" applyFont="1" applyFill="1" applyBorder="1" applyProtection="1">
      <alignment vertical="center"/>
    </xf>
    <xf numFmtId="0" fontId="57" fillId="0" borderId="159"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8" fillId="49" borderId="79"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80"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1"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1"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68"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72"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77" xfId="0" applyNumberFormat="1" applyFont="1" applyFill="1" applyBorder="1" applyAlignment="1">
      <alignment vertical="center" shrinkToFit="1"/>
    </xf>
    <xf numFmtId="184" fontId="75" fillId="0" borderId="78" xfId="0" applyNumberFormat="1" applyFont="1" applyFill="1" applyBorder="1" applyAlignment="1">
      <alignment vertical="center" shrinkToFit="1"/>
    </xf>
    <xf numFmtId="184" fontId="75" fillId="0" borderId="79"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0" xfId="0" applyNumberFormat="1" applyFont="1" applyFill="1" applyBorder="1" applyAlignment="1">
      <alignment vertical="center" shrinkToFit="1"/>
    </xf>
    <xf numFmtId="184" fontId="75" fillId="51" borderId="77" xfId="0" applyNumberFormat="1" applyFont="1" applyFill="1" applyBorder="1" applyAlignment="1" applyProtection="1">
      <alignment vertical="center" shrinkToFit="1"/>
      <protection locked="0"/>
    </xf>
    <xf numFmtId="184" fontId="75" fillId="51" borderId="78" xfId="0" applyNumberFormat="1" applyFont="1" applyFill="1" applyBorder="1" applyAlignment="1" applyProtection="1">
      <alignment vertical="center" shrinkToFit="1"/>
      <protection locked="0"/>
    </xf>
    <xf numFmtId="184" fontId="75" fillId="51" borderId="79" xfId="0" applyNumberFormat="1" applyFont="1" applyFill="1" applyBorder="1" applyAlignment="1" applyProtection="1">
      <alignment vertical="center" shrinkToFit="1"/>
      <protection locked="0"/>
    </xf>
    <xf numFmtId="184" fontId="75" fillId="51" borderId="80" xfId="0" applyNumberFormat="1" applyFont="1" applyFill="1" applyBorder="1" applyAlignment="1" applyProtection="1">
      <alignment vertical="center" shrinkToFit="1"/>
      <protection locked="0"/>
    </xf>
    <xf numFmtId="184" fontId="75" fillId="0" borderId="82" xfId="0" applyNumberFormat="1" applyFont="1" applyFill="1" applyBorder="1" applyAlignment="1">
      <alignment vertical="center" shrinkToFit="1"/>
    </xf>
    <xf numFmtId="184" fontId="75" fillId="0" borderId="83" xfId="0" applyNumberFormat="1" applyFont="1" applyFill="1" applyBorder="1" applyAlignment="1">
      <alignment vertical="center" shrinkToFit="1"/>
    </xf>
    <xf numFmtId="184" fontId="75" fillId="0" borderId="8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1"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2" xfId="0" applyFont="1" applyFill="1" applyBorder="1" applyProtection="1">
      <alignment vertical="center"/>
    </xf>
    <xf numFmtId="0" fontId="60" fillId="49" borderId="70" xfId="0" applyFont="1" applyFill="1" applyBorder="1" applyAlignment="1" applyProtection="1">
      <alignment horizontal="center" vertical="center" shrinkToFit="1"/>
    </xf>
    <xf numFmtId="0" fontId="57" fillId="0" borderId="102" xfId="0" applyFont="1" applyFill="1" applyBorder="1" applyAlignment="1" applyProtection="1">
      <alignment horizontal="center" vertical="center"/>
    </xf>
    <xf numFmtId="0" fontId="58" fillId="49" borderId="87" xfId="0" applyFont="1" applyFill="1" applyBorder="1" applyAlignment="1" applyProtection="1">
      <alignment vertical="center" wrapText="1"/>
    </xf>
    <xf numFmtId="0" fontId="57" fillId="0" borderId="87" xfId="0" applyFont="1" applyFill="1" applyBorder="1" applyProtection="1">
      <alignment vertical="center"/>
    </xf>
    <xf numFmtId="0" fontId="57" fillId="0" borderId="91" xfId="0" applyFont="1" applyFill="1" applyBorder="1" applyProtection="1">
      <alignment vertical="center"/>
    </xf>
    <xf numFmtId="0" fontId="58" fillId="49" borderId="150" xfId="0" applyFont="1" applyFill="1" applyBorder="1" applyAlignment="1" applyProtection="1">
      <alignment vertical="center" shrinkToFit="1"/>
    </xf>
    <xf numFmtId="0" fontId="57" fillId="0" borderId="150" xfId="0" applyFont="1" applyFill="1" applyBorder="1" applyProtection="1">
      <alignment vertical="center"/>
    </xf>
    <xf numFmtId="0" fontId="57" fillId="0" borderId="153" xfId="0" applyFont="1" applyFill="1" applyBorder="1" applyProtection="1">
      <alignment vertical="center"/>
    </xf>
    <xf numFmtId="0" fontId="58" fillId="49" borderId="82" xfId="0" applyFont="1" applyFill="1" applyBorder="1" applyAlignment="1" applyProtection="1">
      <alignment vertical="center" wrapText="1"/>
    </xf>
    <xf numFmtId="0" fontId="57" fillId="0" borderId="82" xfId="0" applyFont="1" applyFill="1" applyBorder="1" applyProtection="1">
      <alignment vertical="center"/>
    </xf>
    <xf numFmtId="0" fontId="57" fillId="52" borderId="63" xfId="0" applyFont="1" applyFill="1" applyBorder="1" applyAlignment="1" applyProtection="1">
      <alignment horizontal="center" vertical="center"/>
    </xf>
    <xf numFmtId="0" fontId="57" fillId="0" borderId="119" xfId="0" applyFont="1" applyFill="1" applyBorder="1" applyAlignment="1" applyProtection="1">
      <alignment horizontal="center" vertical="center"/>
    </xf>
    <xf numFmtId="0" fontId="57" fillId="0" borderId="149" xfId="0" applyFont="1" applyFill="1" applyBorder="1" applyAlignment="1" applyProtection="1">
      <alignment horizontal="center" vertical="center"/>
    </xf>
    <xf numFmtId="0" fontId="57" fillId="0" borderId="69" xfId="0" applyFont="1" applyFill="1" applyBorder="1" applyAlignment="1" applyProtection="1">
      <alignment horizontal="center" vertical="center"/>
    </xf>
    <xf numFmtId="0" fontId="57" fillId="0" borderId="62"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73"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6" xfId="0" applyNumberFormat="1" applyFont="1" applyFill="1" applyBorder="1" applyProtection="1">
      <alignment vertical="center"/>
    </xf>
    <xf numFmtId="0" fontId="57" fillId="0" borderId="111" xfId="0" applyFont="1" applyBorder="1" applyAlignment="1" applyProtection="1">
      <alignment horizontal="center" vertical="center"/>
    </xf>
    <xf numFmtId="0" fontId="57" fillId="0" borderId="65"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4" xfId="0" applyFont="1" applyFill="1" applyBorder="1" applyAlignment="1" applyProtection="1">
      <alignment horizontal="center" vertical="center" shrinkToFit="1"/>
    </xf>
    <xf numFmtId="185" fontId="57" fillId="0" borderId="93" xfId="0" applyNumberFormat="1" applyFont="1" applyFill="1" applyBorder="1" applyProtection="1">
      <alignment vertical="center"/>
    </xf>
    <xf numFmtId="184" fontId="57" fillId="52" borderId="126" xfId="0" applyNumberFormat="1" applyFont="1" applyFill="1" applyBorder="1" applyAlignment="1" applyProtection="1">
      <alignment horizontal="right" vertical="top"/>
    </xf>
    <xf numFmtId="184" fontId="57" fillId="52" borderId="127" xfId="0" applyNumberFormat="1" applyFont="1" applyFill="1" applyBorder="1" applyAlignment="1" applyProtection="1">
      <alignment horizontal="right" vertical="top"/>
    </xf>
    <xf numFmtId="0" fontId="61" fillId="0" borderId="146"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xf>
    <xf numFmtId="0" fontId="57" fillId="0" borderId="120" xfId="0" applyFont="1" applyBorder="1" applyProtection="1">
      <alignment vertical="center"/>
    </xf>
    <xf numFmtId="0" fontId="57" fillId="0" borderId="121" xfId="0" applyFont="1" applyBorder="1" applyProtection="1">
      <alignment vertical="center"/>
    </xf>
    <xf numFmtId="0" fontId="58" fillId="49" borderId="2" xfId="0" applyFont="1" applyFill="1" applyBorder="1" applyAlignment="1" applyProtection="1">
      <alignment horizontal="center" vertical="center"/>
    </xf>
    <xf numFmtId="0" fontId="58" fillId="0" borderId="100" xfId="0" applyFont="1" applyBorder="1" applyAlignment="1" applyProtection="1">
      <alignment horizontal="center" vertical="center" wrapText="1"/>
    </xf>
    <xf numFmtId="0" fontId="58" fillId="0" borderId="98" xfId="0" applyFont="1" applyFill="1" applyBorder="1" applyAlignment="1" applyProtection="1">
      <alignment horizontal="center" vertical="center"/>
    </xf>
    <xf numFmtId="0" fontId="58" fillId="0" borderId="113" xfId="0" applyFont="1" applyFill="1" applyBorder="1" applyAlignment="1" applyProtection="1">
      <alignment horizontal="center" vertical="center"/>
    </xf>
    <xf numFmtId="0" fontId="57" fillId="0" borderId="122" xfId="0" applyFont="1" applyBorder="1" applyAlignment="1" applyProtection="1">
      <alignment horizontal="center" vertical="center"/>
    </xf>
    <xf numFmtId="0" fontId="57" fillId="0" borderId="104" xfId="0" applyFont="1" applyBorder="1" applyAlignment="1" applyProtection="1">
      <alignment horizontal="center" vertical="center"/>
    </xf>
    <xf numFmtId="0" fontId="61" fillId="0" borderId="96" xfId="0" applyFont="1" applyBorder="1" applyAlignment="1" applyProtection="1">
      <alignment horizontal="center" vertical="center" wrapText="1"/>
    </xf>
    <xf numFmtId="0" fontId="61" fillId="0" borderId="99" xfId="0" applyFont="1" applyFill="1" applyBorder="1" applyAlignment="1" applyProtection="1">
      <alignment horizontal="center" vertical="center" wrapText="1"/>
    </xf>
    <xf numFmtId="0" fontId="61" fillId="0" borderId="142" xfId="0" applyFont="1" applyFill="1" applyBorder="1" applyAlignment="1" applyProtection="1">
      <alignment horizontal="center" vertical="center" wrapText="1"/>
    </xf>
    <xf numFmtId="0" fontId="57" fillId="0" borderId="56" xfId="0" applyFont="1" applyFill="1" applyBorder="1" applyAlignment="1" applyProtection="1">
      <alignment vertical="center" shrinkToFit="1"/>
    </xf>
    <xf numFmtId="0" fontId="57" fillId="0" borderId="105" xfId="0" applyFont="1" applyFill="1" applyBorder="1" applyAlignment="1" applyProtection="1">
      <alignment horizontal="center" vertical="center" shrinkToFit="1"/>
    </xf>
    <xf numFmtId="184" fontId="57" fillId="0" borderId="145" xfId="0" applyNumberFormat="1" applyFont="1" applyFill="1" applyBorder="1" applyProtection="1">
      <alignment vertical="center"/>
    </xf>
    <xf numFmtId="184" fontId="57" fillId="0" borderId="140" xfId="0" applyNumberFormat="1" applyFont="1" applyFill="1" applyBorder="1" applyProtection="1">
      <alignment vertical="center"/>
    </xf>
    <xf numFmtId="184" fontId="57" fillId="52" borderId="63" xfId="0" applyNumberFormat="1" applyFont="1" applyFill="1" applyBorder="1" applyProtection="1">
      <alignment vertical="center"/>
    </xf>
    <xf numFmtId="184" fontId="57" fillId="0" borderId="11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0" borderId="68" xfId="0" applyNumberFormat="1" applyFont="1" applyFill="1" applyBorder="1" applyProtection="1">
      <alignment vertical="center"/>
    </xf>
    <xf numFmtId="184" fontId="57" fillId="0" borderId="69"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2" xfId="0" applyNumberFormat="1" applyFont="1" applyFill="1" applyBorder="1" applyProtection="1">
      <alignment vertical="center"/>
    </xf>
    <xf numFmtId="184" fontId="57" fillId="0" borderId="73"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0"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1"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5"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9" xfId="0" applyNumberFormat="1" applyFont="1" applyFill="1" applyBorder="1" applyProtection="1">
      <alignment vertical="center"/>
    </xf>
    <xf numFmtId="187" fontId="57" fillId="0" borderId="106" xfId="0" applyNumberFormat="1" applyFont="1" applyFill="1" applyBorder="1" applyProtection="1">
      <alignment vertical="center"/>
    </xf>
    <xf numFmtId="0" fontId="57" fillId="0" borderId="164"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3" xfId="0" applyNumberFormat="1" applyFont="1" applyFill="1" applyBorder="1" applyProtection="1">
      <alignment vertical="center"/>
    </xf>
    <xf numFmtId="0" fontId="57" fillId="52" borderId="69" xfId="0" applyFont="1" applyFill="1" applyBorder="1" applyProtection="1">
      <alignment vertical="center"/>
    </xf>
    <xf numFmtId="0" fontId="57" fillId="51"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0" xfId="0" applyFont="1" applyFill="1" applyBorder="1" applyProtection="1">
      <alignment vertical="center"/>
    </xf>
    <xf numFmtId="0" fontId="61" fillId="0" borderId="97" xfId="0" applyFont="1" applyFill="1" applyBorder="1" applyAlignment="1" applyProtection="1">
      <alignment horizontal="center" vertical="center"/>
    </xf>
    <xf numFmtId="0" fontId="61" fillId="0" borderId="148" xfId="0" applyFont="1" applyFill="1" applyBorder="1" applyAlignment="1" applyProtection="1">
      <alignment horizontal="center" vertical="center"/>
    </xf>
    <xf numFmtId="0" fontId="57" fillId="49" borderId="63" xfId="0" applyFont="1" applyFill="1" applyBorder="1" applyAlignment="1" applyProtection="1">
      <alignment horizontal="center" vertical="center"/>
    </xf>
    <xf numFmtId="0" fontId="58" fillId="49" borderId="59" xfId="0" applyFont="1" applyFill="1" applyBorder="1" applyProtection="1">
      <alignment vertical="center"/>
    </xf>
    <xf numFmtId="38" fontId="57" fillId="0" borderId="63" xfId="0" applyNumberFormat="1" applyFont="1" applyFill="1" applyBorder="1" applyProtection="1">
      <alignment vertical="center"/>
    </xf>
    <xf numFmtId="0" fontId="57" fillId="0" borderId="0" xfId="0" applyFont="1" applyFill="1" applyBorder="1" applyProtection="1">
      <alignment vertical="center"/>
    </xf>
    <xf numFmtId="184" fontId="57" fillId="0" borderId="115" xfId="0" applyNumberFormat="1" applyFont="1" applyFill="1" applyBorder="1" applyProtection="1">
      <alignment vertical="center"/>
    </xf>
    <xf numFmtId="184" fontId="57" fillId="0" borderId="147" xfId="0" applyNumberFormat="1" applyFont="1" applyFill="1" applyBorder="1" applyProtection="1">
      <alignment vertical="center"/>
    </xf>
    <xf numFmtId="184" fontId="57" fillId="0" borderId="149"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0" borderId="0" xfId="213" applyFont="1" applyFill="1" applyAlignment="1" applyProtection="1">
      <alignment vertical="center" wrapText="1"/>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7"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6" xfId="0" applyFont="1" applyFill="1" applyBorder="1" applyAlignment="1" applyProtection="1">
      <alignment horizontal="center" vertical="center"/>
    </xf>
    <xf numFmtId="0" fontId="57" fillId="0" borderId="167" xfId="0" applyFont="1" applyFill="1" applyBorder="1" applyAlignment="1" applyProtection="1">
      <alignment horizontal="center" vertical="center"/>
    </xf>
    <xf numFmtId="0" fontId="57" fillId="0" borderId="168" xfId="0" applyFont="1" applyFill="1" applyBorder="1" applyAlignment="1" applyProtection="1">
      <alignment horizontal="center" vertical="center"/>
    </xf>
    <xf numFmtId="0" fontId="57" fillId="0" borderId="169" xfId="0" applyFont="1" applyFill="1" applyBorder="1" applyProtection="1">
      <alignment vertical="center"/>
    </xf>
    <xf numFmtId="0" fontId="57" fillId="0" borderId="170" xfId="0" applyFont="1" applyFill="1" applyBorder="1" applyProtection="1">
      <alignment vertical="center"/>
    </xf>
    <xf numFmtId="184" fontId="57" fillId="0" borderId="141" xfId="0" applyNumberFormat="1" applyFont="1" applyFill="1" applyBorder="1" applyProtection="1">
      <alignment vertical="center"/>
    </xf>
    <xf numFmtId="184" fontId="57" fillId="0" borderId="99" xfId="0" applyNumberFormat="1" applyFont="1" applyFill="1" applyBorder="1" applyProtection="1">
      <alignment vertical="center"/>
    </xf>
    <xf numFmtId="184" fontId="57" fillId="52" borderId="141" xfId="0" applyNumberFormat="1" applyFont="1" applyFill="1" applyBorder="1" applyProtection="1">
      <alignment vertical="center"/>
    </xf>
    <xf numFmtId="184" fontId="57" fillId="52" borderId="89" xfId="0" applyNumberFormat="1" applyFont="1" applyFill="1" applyBorder="1" applyProtection="1">
      <alignment vertical="center"/>
    </xf>
    <xf numFmtId="0" fontId="57" fillId="0" borderId="173" xfId="0" applyFont="1" applyFill="1" applyBorder="1" applyAlignment="1" applyProtection="1">
      <alignment horizontal="center" vertical="center"/>
    </xf>
    <xf numFmtId="184" fontId="57" fillId="52" borderId="171" xfId="0" applyNumberFormat="1" applyFont="1" applyFill="1" applyBorder="1" applyProtection="1">
      <alignment vertical="center"/>
    </xf>
    <xf numFmtId="184" fontId="57" fillId="52" borderId="131" xfId="0" applyNumberFormat="1" applyFont="1" applyFill="1" applyBorder="1" applyProtection="1">
      <alignment vertical="center"/>
    </xf>
    <xf numFmtId="184" fontId="57" fillId="52" borderId="141" xfId="0" applyNumberFormat="1" applyFont="1" applyFill="1" applyBorder="1" applyAlignment="1" applyProtection="1">
      <alignment horizontal="right" vertical="top"/>
    </xf>
    <xf numFmtId="184" fontId="57" fillId="52" borderId="89" xfId="0" applyNumberFormat="1" applyFont="1" applyFill="1" applyBorder="1" applyAlignment="1" applyProtection="1">
      <alignment horizontal="right" vertical="top"/>
    </xf>
    <xf numFmtId="0" fontId="71" fillId="49" borderId="67" xfId="0" applyFont="1" applyFill="1" applyBorder="1" applyAlignment="1" applyProtection="1">
      <alignment horizontal="center" vertical="center" wrapText="1" shrinkToFit="1"/>
    </xf>
    <xf numFmtId="184" fontId="75" fillId="0" borderId="79" xfId="0" applyNumberFormat="1" applyFont="1" applyFill="1" applyBorder="1" applyAlignment="1" applyProtection="1">
      <alignment vertical="center" shrinkToFit="1"/>
    </xf>
    <xf numFmtId="0" fontId="57" fillId="48" borderId="0" xfId="213" applyFont="1" applyFill="1" applyBorder="1" applyAlignment="1">
      <alignment vertical="top" wrapText="1" shrinkToFit="1"/>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48" borderId="58" xfId="213" applyFont="1" applyFill="1" applyBorder="1" applyAlignment="1">
      <alignment horizontal="left" vertical="top" wrapText="1" shrinkToFit="1"/>
    </xf>
    <xf numFmtId="0" fontId="57" fillId="48" borderId="0" xfId="213" applyFont="1" applyFill="1" applyBorder="1" applyAlignment="1">
      <alignment horizontal="left" vertical="top" wrapText="1" shrinkToFit="1"/>
    </xf>
    <xf numFmtId="0" fontId="57" fillId="49" borderId="59"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38" fontId="57" fillId="48" borderId="60" xfId="213" applyNumberFormat="1" applyFont="1" applyFill="1" applyBorder="1" applyAlignment="1" applyProtection="1">
      <alignment horizontal="center" vertical="center"/>
    </xf>
    <xf numFmtId="0" fontId="57" fillId="48" borderId="60" xfId="213" applyFont="1" applyFill="1" applyBorder="1" applyAlignment="1" applyProtection="1">
      <alignment horizontal="center" vertical="center"/>
    </xf>
    <xf numFmtId="0" fontId="57" fillId="48" borderId="61" xfId="213" applyFont="1" applyFill="1" applyBorder="1" applyAlignment="1" applyProtection="1">
      <alignment horizontal="center" vertical="center"/>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186" fontId="57" fillId="0" borderId="68" xfId="0" applyNumberFormat="1" applyFont="1" applyFill="1" applyBorder="1" applyAlignment="1" applyProtection="1">
      <alignment horizontal="center" vertical="center"/>
    </xf>
    <xf numFmtId="186" fontId="57" fillId="0" borderId="143" xfId="0" applyNumberFormat="1" applyFont="1" applyFill="1" applyBorder="1" applyAlignment="1" applyProtection="1">
      <alignment horizontal="center" vertical="center"/>
    </xf>
    <xf numFmtId="0" fontId="57" fillId="52" borderId="115" xfId="0" applyFont="1" applyFill="1" applyBorder="1" applyAlignment="1" applyProtection="1">
      <alignment horizontal="center" vertical="center"/>
    </xf>
    <xf numFmtId="0" fontId="57" fillId="52" borderId="128" xfId="0" applyFont="1" applyFill="1" applyBorder="1" applyAlignment="1" applyProtection="1">
      <alignment horizontal="center" vertical="center"/>
    </xf>
    <xf numFmtId="0" fontId="61" fillId="0" borderId="160" xfId="0" applyFont="1" applyFill="1" applyBorder="1" applyAlignment="1" applyProtection="1">
      <alignment horizontal="center" vertical="center" wrapText="1" shrinkToFit="1"/>
    </xf>
    <xf numFmtId="0" fontId="61" fillId="0" borderId="162"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63" xfId="0" applyFont="1" applyFill="1" applyBorder="1" applyAlignment="1" applyProtection="1">
      <alignment horizontal="center" vertical="center" wrapText="1" shrinkToFit="1"/>
    </xf>
    <xf numFmtId="0" fontId="57" fillId="0" borderId="108" xfId="0" applyFont="1" applyFill="1" applyBorder="1" applyAlignment="1" applyProtection="1">
      <alignment horizontal="center" vertical="center" shrinkToFit="1"/>
    </xf>
    <xf numFmtId="0" fontId="57" fillId="0" borderId="161"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wrapText="1" shrinkToFit="1"/>
    </xf>
    <xf numFmtId="0" fontId="61" fillId="0" borderId="111" xfId="0" applyFont="1" applyFill="1" applyBorder="1" applyAlignment="1" applyProtection="1">
      <alignment horizontal="center" vertical="center" shrinkToFit="1"/>
    </xf>
    <xf numFmtId="0" fontId="61" fillId="0" borderId="66"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wrapText="1" shrinkToFit="1"/>
    </xf>
    <xf numFmtId="0" fontId="57" fillId="0" borderId="120" xfId="0" applyFont="1" applyFill="1" applyBorder="1" applyAlignment="1" applyProtection="1">
      <alignment horizontal="center" vertical="center" shrinkToFit="1"/>
    </xf>
    <xf numFmtId="0" fontId="57" fillId="0" borderId="103"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11"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5"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70" xfId="0" applyFont="1" applyFill="1" applyBorder="1" applyAlignment="1" applyProtection="1">
      <alignment horizontal="center" vertical="center"/>
    </xf>
    <xf numFmtId="0" fontId="58" fillId="49" borderId="71"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7" fillId="49" borderId="75" xfId="0" applyFont="1" applyFill="1" applyBorder="1" applyAlignment="1" applyProtection="1">
      <alignment horizontal="center" vertical="center"/>
    </xf>
    <xf numFmtId="0" fontId="57" fillId="49" borderId="76"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20" xfId="0" applyFont="1" applyFill="1" applyBorder="1" applyAlignment="1" applyProtection="1">
      <alignment horizontal="center" vertical="center"/>
    </xf>
    <xf numFmtId="0" fontId="61" fillId="0" borderId="67" xfId="0" applyFont="1" applyFill="1" applyBorder="1" applyAlignment="1" applyProtection="1">
      <alignment horizontal="center" vertical="center" wrapText="1"/>
    </xf>
    <xf numFmtId="0" fontId="58" fillId="0" borderId="116" xfId="0" applyFont="1" applyFill="1" applyBorder="1" applyAlignment="1" applyProtection="1">
      <alignment horizontal="center" vertical="center"/>
    </xf>
    <xf numFmtId="0" fontId="58" fillId="0" borderId="117"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7" xfId="0" applyFont="1" applyFill="1" applyBorder="1" applyAlignment="1" applyProtection="1">
      <alignment horizontal="center" vertical="center"/>
    </xf>
    <xf numFmtId="0" fontId="58" fillId="0" borderId="62"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1" xfId="0" applyFont="1" applyBorder="1" applyAlignment="1" applyProtection="1">
      <alignment horizontal="center" vertical="center" wrapText="1"/>
    </xf>
    <xf numFmtId="0" fontId="61" fillId="0" borderId="110" xfId="0" applyFont="1" applyBorder="1" applyAlignment="1" applyProtection="1">
      <alignment horizontal="center" vertical="center" wrapText="1"/>
    </xf>
    <xf numFmtId="0" fontId="61" fillId="0" borderId="103"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4" xfId="0" applyFont="1" applyBorder="1" applyAlignment="1" applyProtection="1">
      <alignment horizontal="center" vertical="center" wrapText="1"/>
    </xf>
    <xf numFmtId="0" fontId="61" fillId="0" borderId="145" xfId="0" applyFont="1" applyBorder="1" applyAlignment="1" applyProtection="1">
      <alignment horizontal="center" vertical="center" wrapText="1"/>
    </xf>
    <xf numFmtId="0" fontId="58" fillId="0" borderId="57" xfId="0" applyFont="1" applyFill="1" applyBorder="1" applyAlignment="1" applyProtection="1">
      <alignment horizontal="center" vertical="center" wrapText="1"/>
    </xf>
    <xf numFmtId="0" fontId="58" fillId="0" borderId="62"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4" xfId="0" applyFont="1" applyFill="1" applyBorder="1" applyAlignment="1" applyProtection="1">
      <alignment horizontal="center" vertical="center" shrinkToFit="1"/>
    </xf>
    <xf numFmtId="0" fontId="57" fillId="0" borderId="145" xfId="0" applyFont="1" applyFill="1" applyBorder="1" applyAlignment="1" applyProtection="1">
      <alignment horizontal="center" vertical="center" shrinkToFit="1"/>
    </xf>
    <xf numFmtId="0" fontId="57" fillId="0" borderId="64" xfId="0" applyFont="1" applyBorder="1" applyAlignment="1" applyProtection="1">
      <alignment horizontal="center" vertical="center" shrinkToFit="1"/>
    </xf>
    <xf numFmtId="0" fontId="57" fillId="0" borderId="111" xfId="0" applyFont="1" applyBorder="1" applyAlignment="1" applyProtection="1">
      <alignment horizontal="center" vertical="center" shrinkToFit="1"/>
    </xf>
    <xf numFmtId="184" fontId="57" fillId="52" borderId="59" xfId="0" applyNumberFormat="1" applyFont="1" applyFill="1" applyBorder="1" applyAlignment="1" applyProtection="1">
      <alignment horizontal="center" vertical="center"/>
    </xf>
    <xf numFmtId="0" fontId="57" fillId="52" borderId="123" xfId="0" applyFont="1" applyFill="1" applyBorder="1" applyAlignment="1" applyProtection="1">
      <alignment horizontal="center" vertical="center"/>
    </xf>
    <xf numFmtId="0" fontId="61" fillId="0" borderId="77" xfId="0" applyFont="1" applyFill="1" applyBorder="1" applyAlignment="1" applyProtection="1">
      <alignment horizontal="center" vertical="center" wrapText="1"/>
    </xf>
    <xf numFmtId="0" fontId="61" fillId="0" borderId="80" xfId="0" applyFont="1" applyFill="1" applyBorder="1" applyAlignment="1" applyProtection="1">
      <alignment horizontal="center" vertical="center" wrapText="1"/>
    </xf>
    <xf numFmtId="0" fontId="61" fillId="0" borderId="108" xfId="0" applyFont="1" applyFill="1" applyBorder="1" applyAlignment="1" applyProtection="1">
      <alignment horizontal="center" vertical="center" wrapText="1"/>
    </xf>
    <xf numFmtId="0" fontId="61" fillId="0" borderId="109" xfId="0" applyFont="1" applyFill="1" applyBorder="1" applyAlignment="1" applyProtection="1">
      <alignment horizontal="center" vertical="center" wrapText="1"/>
    </xf>
    <xf numFmtId="0" fontId="61" fillId="0" borderId="118"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57"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101" xfId="0" applyFont="1" applyFill="1" applyBorder="1" applyAlignment="1" applyProtection="1">
      <alignment horizontal="center" vertical="center" wrapText="1"/>
    </xf>
    <xf numFmtId="0" fontId="58" fillId="0" borderId="110" xfId="0" applyFont="1" applyFill="1" applyBorder="1" applyAlignment="1" applyProtection="1">
      <alignment horizontal="center" vertical="center"/>
    </xf>
    <xf numFmtId="0" fontId="58" fillId="0" borderId="103"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2" xfId="0" applyFont="1" applyFill="1" applyBorder="1" applyAlignment="1" applyProtection="1">
      <alignment horizontal="center" vertical="center"/>
    </xf>
    <xf numFmtId="0" fontId="57" fillId="52" borderId="106" xfId="0" applyFont="1" applyFill="1" applyBorder="1" applyAlignment="1" applyProtection="1">
      <alignment horizontal="center" vertical="center"/>
    </xf>
    <xf numFmtId="0" fontId="58" fillId="0" borderId="101" xfId="0" applyFont="1" applyFill="1" applyBorder="1" applyAlignment="1" applyProtection="1">
      <alignment horizontal="center" vertical="center" wrapText="1" shrinkToFit="1"/>
    </xf>
    <xf numFmtId="0" fontId="58" fillId="0" borderId="121" xfId="0" applyFont="1" applyFill="1" applyBorder="1" applyAlignment="1" applyProtection="1">
      <alignment horizontal="center" vertical="center" shrinkToFit="1"/>
    </xf>
    <xf numFmtId="0" fontId="58" fillId="0" borderId="112" xfId="0" applyFont="1" applyFill="1" applyBorder="1" applyAlignment="1" applyProtection="1">
      <alignment horizontal="center" vertical="center" shrinkToFit="1"/>
    </xf>
    <xf numFmtId="0" fontId="58" fillId="0" borderId="139" xfId="0" applyFont="1" applyFill="1" applyBorder="1" applyAlignment="1" applyProtection="1">
      <alignment horizontal="center" vertical="center" shrinkToFit="1"/>
    </xf>
    <xf numFmtId="0" fontId="57" fillId="0" borderId="165" xfId="0" applyFont="1" applyFill="1" applyBorder="1" applyAlignment="1" applyProtection="1">
      <alignment horizontal="center" vertical="center"/>
    </xf>
    <xf numFmtId="0" fontId="57" fillId="0" borderId="172"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6"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67" xfId="0" applyFont="1" applyFill="1" applyBorder="1" applyAlignment="1" applyProtection="1">
      <alignment horizontal="center" vertical="center"/>
    </xf>
    <xf numFmtId="0" fontId="58" fillId="49" borderId="57"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7" fillId="49" borderId="116" xfId="0" applyFont="1" applyFill="1" applyBorder="1" applyAlignment="1" applyProtection="1">
      <alignment horizontal="center" vertical="center" shrinkToFit="1"/>
    </xf>
    <xf numFmtId="0" fontId="57" fillId="49" borderId="117"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11"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wrapText="1" shrinkToFit="1"/>
    </xf>
    <xf numFmtId="0" fontId="57" fillId="0" borderId="67" xfId="0" applyFont="1" applyFill="1" applyBorder="1" applyAlignment="1" applyProtection="1">
      <alignment horizontal="center" vertical="center" shrinkToFit="1"/>
    </xf>
    <xf numFmtId="0" fontId="57" fillId="0" borderId="174" xfId="0" applyFont="1" applyFill="1" applyBorder="1" applyAlignment="1" applyProtection="1">
      <alignment horizontal="center" vertical="center" shrinkToFit="1"/>
    </xf>
    <xf numFmtId="0" fontId="57" fillId="0" borderId="92" xfId="0" applyFont="1" applyFill="1" applyBorder="1" applyAlignment="1" applyProtection="1">
      <alignment horizontal="center" vertical="center" shrinkToFit="1"/>
    </xf>
    <xf numFmtId="0" fontId="58" fillId="49" borderId="114" xfId="0" applyFont="1" applyFill="1" applyBorder="1" applyAlignment="1" applyProtection="1">
      <alignment horizontal="center" vertical="center" wrapText="1"/>
    </xf>
    <xf numFmtId="0" fontId="58" fillId="49" borderId="133" xfId="0" applyFont="1" applyFill="1" applyBorder="1" applyAlignment="1" applyProtection="1">
      <alignment horizontal="center" vertical="center" wrapText="1"/>
    </xf>
    <xf numFmtId="0" fontId="61" fillId="49" borderId="57"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29"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37" xfId="0" applyFont="1" applyFill="1" applyBorder="1" applyAlignment="1" applyProtection="1">
      <alignment horizontal="center" vertical="center"/>
    </xf>
    <xf numFmtId="0" fontId="58" fillId="49" borderId="138" xfId="0" applyFont="1" applyFill="1" applyBorder="1" applyAlignment="1" applyProtection="1">
      <alignment horizontal="center" vertical="center"/>
    </xf>
    <xf numFmtId="0" fontId="58" fillId="49" borderId="117"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74"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4" xfId="0" applyFont="1" applyFill="1" applyBorder="1" applyAlignment="1">
      <alignment horizontal="center" vertical="center" wrapText="1" shrinkToFit="1"/>
    </xf>
    <xf numFmtId="0" fontId="67" fillId="49" borderId="76" xfId="0" applyFont="1" applyFill="1" applyBorder="1" applyAlignment="1">
      <alignment horizontal="center" vertical="center" shrinkToFit="1"/>
    </xf>
    <xf numFmtId="0" fontId="67" fillId="49" borderId="74"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25"/>
  <sheetViews>
    <sheetView showGridLines="0" tabSelected="1" view="pageBreakPreview" zoomScaleNormal="100" zoomScaleSheetLayoutView="100" workbookViewId="0">
      <selection activeCell="G2" sqref="G2:BV5"/>
    </sheetView>
  </sheetViews>
  <sheetFormatPr defaultColWidth="1.25" defaultRowHeight="6.75" customHeight="1"/>
  <cols>
    <col min="1" max="61" width="1.25" style="199"/>
    <col min="62" max="62" width="1.25" style="199" customWidth="1"/>
    <col min="63" max="65" width="1.25" style="199"/>
    <col min="66" max="66" width="1.25" style="199" customWidth="1"/>
    <col min="67" max="16384" width="1.25" style="199"/>
  </cols>
  <sheetData>
    <row r="1" spans="1:77" ht="6.75" customHeight="1">
      <c r="A1" s="243" t="s">
        <v>30</v>
      </c>
      <c r="B1" s="243"/>
      <c r="C1" s="243"/>
      <c r="D1" s="243"/>
      <c r="E1" s="243"/>
      <c r="F1" s="243"/>
      <c r="G1" s="189"/>
      <c r="H1" s="189"/>
      <c r="I1" s="189"/>
      <c r="J1" s="190"/>
      <c r="K1" s="190"/>
      <c r="L1" s="190"/>
      <c r="M1" s="190"/>
      <c r="N1" s="190"/>
      <c r="O1" s="190"/>
      <c r="P1" s="190"/>
      <c r="Q1" s="190"/>
      <c r="R1" s="191"/>
      <c r="S1" s="191"/>
      <c r="T1" s="191"/>
      <c r="U1" s="191"/>
      <c r="V1" s="192"/>
      <c r="W1" s="192"/>
      <c r="X1" s="192"/>
      <c r="Y1" s="192"/>
      <c r="Z1" s="192"/>
      <c r="AA1" s="192"/>
      <c r="AB1" s="192"/>
      <c r="AC1" s="192"/>
      <c r="AD1" s="192"/>
      <c r="AE1" s="192"/>
      <c r="AF1" s="192"/>
      <c r="AG1" s="192"/>
      <c r="AH1" s="192"/>
      <c r="AI1" s="192"/>
      <c r="AJ1" s="192"/>
      <c r="AK1" s="192"/>
      <c r="AL1" s="192"/>
      <c r="AM1" s="192"/>
      <c r="AN1" s="192"/>
      <c r="AO1" s="193"/>
      <c r="AP1" s="193"/>
      <c r="AQ1" s="193"/>
      <c r="AR1" s="193"/>
      <c r="AS1" s="193"/>
      <c r="AT1" s="193"/>
      <c r="AU1" s="193"/>
      <c r="AV1" s="193"/>
      <c r="AW1" s="193"/>
      <c r="AX1" s="192"/>
      <c r="AY1" s="192"/>
      <c r="AZ1" s="192"/>
      <c r="BA1" s="192"/>
      <c r="BB1" s="192"/>
      <c r="BC1" s="192"/>
      <c r="BD1" s="192"/>
      <c r="BE1" s="192"/>
      <c r="BF1" s="192"/>
      <c r="BG1" s="192"/>
      <c r="BH1" s="192"/>
      <c r="BI1" s="192"/>
      <c r="BJ1" s="194"/>
      <c r="BK1" s="195"/>
      <c r="BL1" s="196"/>
      <c r="BM1" s="196"/>
      <c r="BN1" s="196"/>
      <c r="BO1" s="196"/>
      <c r="BP1" s="196"/>
      <c r="BQ1" s="197"/>
      <c r="BR1" s="197"/>
      <c r="BS1" s="198"/>
      <c r="BT1" s="198"/>
      <c r="BU1" s="198"/>
      <c r="BV1" s="198"/>
      <c r="BW1" s="198"/>
      <c r="BX1" s="198"/>
      <c r="BY1" s="198"/>
    </row>
    <row r="2" spans="1:77" ht="6.75" customHeight="1">
      <c r="A2" s="243"/>
      <c r="B2" s="243"/>
      <c r="C2" s="243"/>
      <c r="D2" s="243"/>
      <c r="E2" s="243"/>
      <c r="F2" s="243"/>
      <c r="G2" s="244" t="s">
        <v>146</v>
      </c>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198"/>
      <c r="BX2" s="198"/>
      <c r="BY2" s="198"/>
    </row>
    <row r="3" spans="1:77" ht="6.75" customHeight="1">
      <c r="A3" s="243"/>
      <c r="B3" s="243"/>
      <c r="C3" s="243"/>
      <c r="D3" s="243"/>
      <c r="E3" s="243"/>
      <c r="F3" s="243"/>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198"/>
      <c r="BX3" s="198"/>
      <c r="BY3" s="198"/>
    </row>
    <row r="4" spans="1:77" ht="6.75" customHeight="1">
      <c r="A4" s="192"/>
      <c r="B4" s="192"/>
      <c r="C4" s="192"/>
      <c r="D4" s="192"/>
      <c r="E4" s="192"/>
      <c r="F4" s="192"/>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198"/>
      <c r="BX4" s="198"/>
      <c r="BY4" s="198"/>
    </row>
    <row r="5" spans="1:77" ht="6.75" customHeight="1">
      <c r="A5" s="192"/>
      <c r="B5" s="192"/>
      <c r="C5" s="192"/>
      <c r="D5" s="192"/>
      <c r="E5" s="192"/>
      <c r="F5" s="192"/>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00"/>
      <c r="BX5" s="200"/>
      <c r="BY5" s="200"/>
    </row>
    <row r="6" spans="1:77" ht="6.75" customHeight="1">
      <c r="A6" s="192"/>
      <c r="B6" s="243" t="s">
        <v>151</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00"/>
      <c r="BO6" s="200"/>
      <c r="BP6" s="200"/>
      <c r="BQ6" s="200"/>
      <c r="BR6" s="200"/>
      <c r="BS6" s="200"/>
      <c r="BT6" s="200"/>
      <c r="BU6" s="200"/>
      <c r="BV6" s="200"/>
      <c r="BW6" s="200"/>
      <c r="BX6" s="200"/>
      <c r="BY6" s="200"/>
    </row>
    <row r="7" spans="1:77" ht="6.75" customHeight="1">
      <c r="A7" s="19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01"/>
      <c r="BO7" s="201"/>
      <c r="BP7" s="201"/>
      <c r="BQ7" s="201"/>
      <c r="BR7" s="201"/>
      <c r="BS7" s="201"/>
      <c r="BT7" s="201"/>
      <c r="BU7" s="201"/>
      <c r="BV7" s="201"/>
      <c r="BW7" s="201"/>
      <c r="BX7" s="201"/>
      <c r="BY7" s="201"/>
    </row>
    <row r="8" spans="1:77" ht="6.75" customHeight="1">
      <c r="A8" s="192"/>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01"/>
      <c r="BO8" s="201"/>
      <c r="BP8" s="201"/>
      <c r="BQ8" s="201"/>
      <c r="BR8" s="201"/>
      <c r="BS8" s="201"/>
      <c r="BT8" s="201"/>
      <c r="BU8" s="201"/>
      <c r="BV8" s="201"/>
      <c r="BW8" s="201"/>
      <c r="BX8" s="201"/>
      <c r="BY8" s="201"/>
    </row>
    <row r="9" spans="1:77" ht="6.75" customHeight="1">
      <c r="A9" s="202"/>
      <c r="B9" s="294" t="s">
        <v>149</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row>
    <row r="10" spans="1:77" ht="6.75" customHeight="1">
      <c r="A10" s="202"/>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row>
    <row r="11" spans="1:77" ht="6.75" customHeight="1">
      <c r="A11" s="200"/>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row>
    <row r="12" spans="1:77" ht="6.75" customHeight="1">
      <c r="A12" s="200"/>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row>
    <row r="13" spans="1:77" ht="6.75" customHeight="1">
      <c r="A13" s="202"/>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row>
    <row r="14" spans="1:77" ht="6.75" customHeight="1">
      <c r="A14" s="200"/>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row>
    <row r="15" spans="1:77" ht="6.75" customHeight="1">
      <c r="A15" s="200"/>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4"/>
      <c r="BO15" s="204"/>
      <c r="BP15" s="204"/>
      <c r="BQ15" s="204"/>
      <c r="BR15" s="204"/>
      <c r="BS15" s="204"/>
      <c r="BT15" s="204"/>
      <c r="BU15" s="204"/>
      <c r="BV15" s="204"/>
      <c r="BW15" s="204"/>
      <c r="BX15" s="204"/>
      <c r="BY15" s="202"/>
    </row>
    <row r="16" spans="1:77" ht="6.75" customHeight="1">
      <c r="A16" s="245" t="s">
        <v>1</v>
      </c>
      <c r="B16" s="245"/>
      <c r="C16" s="245"/>
      <c r="D16" s="245"/>
      <c r="E16" s="245"/>
      <c r="F16" s="245"/>
      <c r="G16" s="245"/>
      <c r="H16" s="245"/>
      <c r="I16" s="245"/>
      <c r="J16" s="245"/>
      <c r="K16" s="245"/>
      <c r="L16" s="245"/>
      <c r="M16" s="245"/>
      <c r="N16" s="245"/>
      <c r="O16" s="245"/>
      <c r="P16" s="24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71" t="s">
        <v>0</v>
      </c>
      <c r="AO16" s="272"/>
      <c r="AP16" s="272"/>
      <c r="AQ16" s="272"/>
      <c r="AR16" s="272"/>
      <c r="AS16" s="272"/>
      <c r="AT16" s="272"/>
      <c r="AU16" s="272"/>
      <c r="AV16" s="272"/>
      <c r="AW16" s="272"/>
      <c r="AX16" s="272"/>
      <c r="AY16" s="273"/>
      <c r="AZ16" s="300"/>
      <c r="BA16" s="251"/>
      <c r="BB16" s="251"/>
      <c r="BC16" s="251"/>
      <c r="BD16" s="251"/>
      <c r="BE16" s="251"/>
      <c r="BF16" s="251"/>
      <c r="BG16" s="251"/>
      <c r="BH16" s="297" t="s">
        <v>12</v>
      </c>
      <c r="BI16" s="297"/>
      <c r="BJ16" s="295"/>
      <c r="BK16" s="295"/>
      <c r="BL16" s="295"/>
      <c r="BM16" s="295"/>
      <c r="BN16" s="295"/>
      <c r="BO16" s="295"/>
      <c r="BP16" s="254" t="s">
        <v>11</v>
      </c>
      <c r="BQ16" s="254"/>
      <c r="BR16" s="251"/>
      <c r="BS16" s="251"/>
      <c r="BT16" s="251"/>
      <c r="BU16" s="251"/>
      <c r="BV16" s="251"/>
      <c r="BW16" s="251"/>
      <c r="BX16" s="254" t="s">
        <v>10</v>
      </c>
      <c r="BY16" s="316"/>
    </row>
    <row r="17" spans="1:78" ht="6.75" customHeight="1">
      <c r="A17" s="245"/>
      <c r="B17" s="245"/>
      <c r="C17" s="245"/>
      <c r="D17" s="245"/>
      <c r="E17" s="245"/>
      <c r="F17" s="245"/>
      <c r="G17" s="245"/>
      <c r="H17" s="245"/>
      <c r="I17" s="245"/>
      <c r="J17" s="245"/>
      <c r="K17" s="245"/>
      <c r="L17" s="245"/>
      <c r="M17" s="245"/>
      <c r="N17" s="245"/>
      <c r="O17" s="245"/>
      <c r="P17" s="24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74"/>
      <c r="AO17" s="275"/>
      <c r="AP17" s="275"/>
      <c r="AQ17" s="275"/>
      <c r="AR17" s="275"/>
      <c r="AS17" s="275"/>
      <c r="AT17" s="275"/>
      <c r="AU17" s="275"/>
      <c r="AV17" s="275"/>
      <c r="AW17" s="275"/>
      <c r="AX17" s="275"/>
      <c r="AY17" s="276"/>
      <c r="AZ17" s="301"/>
      <c r="BA17" s="252"/>
      <c r="BB17" s="252"/>
      <c r="BC17" s="252"/>
      <c r="BD17" s="252"/>
      <c r="BE17" s="252"/>
      <c r="BF17" s="252"/>
      <c r="BG17" s="252"/>
      <c r="BH17" s="298"/>
      <c r="BI17" s="298"/>
      <c r="BJ17" s="265"/>
      <c r="BK17" s="265"/>
      <c r="BL17" s="265"/>
      <c r="BM17" s="265"/>
      <c r="BN17" s="265"/>
      <c r="BO17" s="265"/>
      <c r="BP17" s="255"/>
      <c r="BQ17" s="255"/>
      <c r="BR17" s="252"/>
      <c r="BS17" s="252"/>
      <c r="BT17" s="252"/>
      <c r="BU17" s="252"/>
      <c r="BV17" s="252"/>
      <c r="BW17" s="252"/>
      <c r="BX17" s="255"/>
      <c r="BY17" s="317"/>
    </row>
    <row r="18" spans="1:78" ht="6.75" customHeight="1">
      <c r="A18" s="246"/>
      <c r="B18" s="246"/>
      <c r="C18" s="246"/>
      <c r="D18" s="246"/>
      <c r="E18" s="246"/>
      <c r="F18" s="246"/>
      <c r="G18" s="246"/>
      <c r="H18" s="246"/>
      <c r="I18" s="246"/>
      <c r="J18" s="246"/>
      <c r="K18" s="246"/>
      <c r="L18" s="246"/>
      <c r="M18" s="246"/>
      <c r="N18" s="246"/>
      <c r="O18" s="246"/>
      <c r="P18" s="246"/>
      <c r="Q18" s="206"/>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77"/>
      <c r="AO18" s="278"/>
      <c r="AP18" s="278"/>
      <c r="AQ18" s="278"/>
      <c r="AR18" s="278"/>
      <c r="AS18" s="278"/>
      <c r="AT18" s="278"/>
      <c r="AU18" s="278"/>
      <c r="AV18" s="278"/>
      <c r="AW18" s="278"/>
      <c r="AX18" s="278"/>
      <c r="AY18" s="279"/>
      <c r="AZ18" s="302"/>
      <c r="BA18" s="253"/>
      <c r="BB18" s="253"/>
      <c r="BC18" s="253"/>
      <c r="BD18" s="253"/>
      <c r="BE18" s="253"/>
      <c r="BF18" s="253"/>
      <c r="BG18" s="253"/>
      <c r="BH18" s="299"/>
      <c r="BI18" s="299"/>
      <c r="BJ18" s="296"/>
      <c r="BK18" s="296"/>
      <c r="BL18" s="296"/>
      <c r="BM18" s="296"/>
      <c r="BN18" s="296"/>
      <c r="BO18" s="296"/>
      <c r="BP18" s="256"/>
      <c r="BQ18" s="256"/>
      <c r="BR18" s="253"/>
      <c r="BS18" s="253"/>
      <c r="BT18" s="253"/>
      <c r="BU18" s="253"/>
      <c r="BV18" s="253"/>
      <c r="BW18" s="253"/>
      <c r="BX18" s="256"/>
      <c r="BY18" s="318"/>
    </row>
    <row r="19" spans="1:78" ht="9.9499999999999993" customHeight="1">
      <c r="A19" s="257" t="s">
        <v>2</v>
      </c>
      <c r="B19" s="258"/>
      <c r="C19" s="258"/>
      <c r="D19" s="258"/>
      <c r="E19" s="258"/>
      <c r="F19" s="258"/>
      <c r="G19" s="258"/>
      <c r="H19" s="258"/>
      <c r="I19" s="258"/>
      <c r="J19" s="258"/>
      <c r="K19" s="258"/>
      <c r="L19" s="258"/>
      <c r="M19" s="259"/>
      <c r="N19" s="309"/>
      <c r="O19" s="295"/>
      <c r="P19" s="295"/>
      <c r="Q19" s="314"/>
      <c r="R19" s="295"/>
      <c r="S19" s="295"/>
      <c r="T19" s="295"/>
      <c r="U19" s="295"/>
      <c r="V19" s="295"/>
      <c r="W19" s="295"/>
      <c r="X19" s="295"/>
      <c r="Y19" s="295"/>
      <c r="Z19" s="295"/>
      <c r="AA19" s="295"/>
      <c r="AB19" s="295"/>
      <c r="AC19" s="295"/>
      <c r="AD19" s="295"/>
      <c r="AE19" s="295"/>
      <c r="AF19" s="295"/>
      <c r="AG19" s="295"/>
      <c r="AH19" s="295"/>
      <c r="AI19" s="295"/>
      <c r="AJ19" s="295"/>
      <c r="AK19" s="295"/>
      <c r="AL19" s="295"/>
      <c r="AM19" s="310"/>
      <c r="AN19" s="260" t="s">
        <v>3</v>
      </c>
      <c r="AO19" s="261"/>
      <c r="AP19" s="261"/>
      <c r="AQ19" s="261"/>
      <c r="AR19" s="261"/>
      <c r="AS19" s="261"/>
      <c r="AT19" s="261"/>
      <c r="AU19" s="261"/>
      <c r="AV19" s="261"/>
      <c r="AW19" s="261"/>
      <c r="AX19" s="261"/>
      <c r="AY19" s="262"/>
      <c r="AZ19" s="263" t="s">
        <v>5</v>
      </c>
      <c r="BA19" s="264"/>
      <c r="BB19" s="265"/>
      <c r="BC19" s="265"/>
      <c r="BD19" s="265"/>
      <c r="BE19" s="265"/>
      <c r="BF19" s="265"/>
      <c r="BG19" s="315" t="s">
        <v>6</v>
      </c>
      <c r="BH19" s="315"/>
      <c r="BI19" s="265"/>
      <c r="BJ19" s="265"/>
      <c r="BK19" s="265"/>
      <c r="BL19" s="265"/>
      <c r="BM19" s="265"/>
      <c r="BN19" s="265"/>
      <c r="BO19" s="265"/>
      <c r="BP19" s="265"/>
      <c r="BQ19" s="265"/>
      <c r="BR19" s="265"/>
      <c r="BS19" s="207"/>
      <c r="BT19" s="207"/>
      <c r="BU19" s="207"/>
      <c r="BV19" s="207"/>
      <c r="BW19" s="207"/>
      <c r="BX19" s="207"/>
      <c r="BY19" s="208"/>
      <c r="BZ19" s="209"/>
    </row>
    <row r="20" spans="1:78" ht="9.9499999999999993" customHeight="1">
      <c r="A20" s="268"/>
      <c r="B20" s="269"/>
      <c r="C20" s="269"/>
      <c r="D20" s="269"/>
      <c r="E20" s="269"/>
      <c r="F20" s="269"/>
      <c r="G20" s="269"/>
      <c r="H20" s="269"/>
      <c r="I20" s="269"/>
      <c r="J20" s="269"/>
      <c r="K20" s="269"/>
      <c r="L20" s="269"/>
      <c r="M20" s="270"/>
      <c r="N20" s="311"/>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312"/>
      <c r="AN20" s="260"/>
      <c r="AO20" s="261"/>
      <c r="AP20" s="261"/>
      <c r="AQ20" s="261"/>
      <c r="AR20" s="261"/>
      <c r="AS20" s="261"/>
      <c r="AT20" s="261"/>
      <c r="AU20" s="261"/>
      <c r="AV20" s="261"/>
      <c r="AW20" s="261"/>
      <c r="AX20" s="261"/>
      <c r="AY20" s="262"/>
      <c r="AZ20" s="263"/>
      <c r="BA20" s="264"/>
      <c r="BB20" s="265"/>
      <c r="BC20" s="265"/>
      <c r="BD20" s="265"/>
      <c r="BE20" s="265"/>
      <c r="BF20" s="265"/>
      <c r="BG20" s="315"/>
      <c r="BH20" s="315"/>
      <c r="BI20" s="265"/>
      <c r="BJ20" s="265"/>
      <c r="BK20" s="265"/>
      <c r="BL20" s="265"/>
      <c r="BM20" s="265"/>
      <c r="BN20" s="265"/>
      <c r="BO20" s="265"/>
      <c r="BP20" s="265"/>
      <c r="BQ20" s="265"/>
      <c r="BR20" s="265"/>
      <c r="BS20" s="207"/>
      <c r="BT20" s="207"/>
      <c r="BU20" s="207"/>
      <c r="BV20" s="207"/>
      <c r="BW20" s="207"/>
      <c r="BX20" s="207"/>
      <c r="BY20" s="208"/>
      <c r="BZ20" s="209"/>
    </row>
    <row r="21" spans="1:78" ht="6.75" customHeight="1">
      <c r="A21" s="257" t="s">
        <v>19</v>
      </c>
      <c r="B21" s="258"/>
      <c r="C21" s="258"/>
      <c r="D21" s="258"/>
      <c r="E21" s="258"/>
      <c r="F21" s="258"/>
      <c r="G21" s="258"/>
      <c r="H21" s="258"/>
      <c r="I21" s="258"/>
      <c r="J21" s="258"/>
      <c r="K21" s="258"/>
      <c r="L21" s="258"/>
      <c r="M21" s="259"/>
      <c r="N21" s="322"/>
      <c r="O21" s="323"/>
      <c r="P21" s="323"/>
      <c r="Q21" s="324"/>
      <c r="R21" s="323"/>
      <c r="S21" s="323"/>
      <c r="T21" s="323"/>
      <c r="U21" s="323"/>
      <c r="V21" s="323"/>
      <c r="W21" s="323"/>
      <c r="X21" s="323"/>
      <c r="Y21" s="323"/>
      <c r="Z21" s="323"/>
      <c r="AA21" s="323"/>
      <c r="AB21" s="323"/>
      <c r="AC21" s="323"/>
      <c r="AD21" s="323"/>
      <c r="AE21" s="323"/>
      <c r="AF21" s="323"/>
      <c r="AG21" s="323"/>
      <c r="AH21" s="323"/>
      <c r="AI21" s="323"/>
      <c r="AJ21" s="323"/>
      <c r="AK21" s="323"/>
      <c r="AL21" s="323"/>
      <c r="AM21" s="325"/>
      <c r="AN21" s="260"/>
      <c r="AO21" s="261"/>
      <c r="AP21" s="261"/>
      <c r="AQ21" s="261"/>
      <c r="AR21" s="261"/>
      <c r="AS21" s="261"/>
      <c r="AT21" s="261"/>
      <c r="AU21" s="261"/>
      <c r="AV21" s="261"/>
      <c r="AW21" s="261"/>
      <c r="AX21" s="261"/>
      <c r="AY21" s="262"/>
      <c r="AZ21" s="334"/>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6"/>
      <c r="BZ21" s="209"/>
    </row>
    <row r="22" spans="1:78" ht="6.75" customHeight="1">
      <c r="A22" s="260"/>
      <c r="B22" s="261"/>
      <c r="C22" s="261"/>
      <c r="D22" s="261"/>
      <c r="E22" s="261"/>
      <c r="F22" s="261"/>
      <c r="G22" s="261"/>
      <c r="H22" s="261"/>
      <c r="I22" s="261"/>
      <c r="J22" s="261"/>
      <c r="K22" s="261"/>
      <c r="L22" s="261"/>
      <c r="M22" s="262"/>
      <c r="N22" s="326"/>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8"/>
      <c r="AN22" s="260"/>
      <c r="AO22" s="261"/>
      <c r="AP22" s="261"/>
      <c r="AQ22" s="261"/>
      <c r="AR22" s="261"/>
      <c r="AS22" s="261"/>
      <c r="AT22" s="261"/>
      <c r="AU22" s="261"/>
      <c r="AV22" s="261"/>
      <c r="AW22" s="261"/>
      <c r="AX22" s="261"/>
      <c r="AY22" s="262"/>
      <c r="AZ22" s="334"/>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6"/>
    </row>
    <row r="23" spans="1:78" ht="6.75" customHeight="1">
      <c r="A23" s="260"/>
      <c r="B23" s="261"/>
      <c r="C23" s="261"/>
      <c r="D23" s="261"/>
      <c r="E23" s="261"/>
      <c r="F23" s="261"/>
      <c r="G23" s="261"/>
      <c r="H23" s="261"/>
      <c r="I23" s="261"/>
      <c r="J23" s="261"/>
      <c r="K23" s="261"/>
      <c r="L23" s="261"/>
      <c r="M23" s="262"/>
      <c r="N23" s="326"/>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8"/>
      <c r="AN23" s="260"/>
      <c r="AO23" s="261"/>
      <c r="AP23" s="261"/>
      <c r="AQ23" s="261"/>
      <c r="AR23" s="261"/>
      <c r="AS23" s="261"/>
      <c r="AT23" s="261"/>
      <c r="AU23" s="261"/>
      <c r="AV23" s="261"/>
      <c r="AW23" s="261"/>
      <c r="AX23" s="261"/>
      <c r="AY23" s="262"/>
      <c r="AZ23" s="334"/>
      <c r="BA23" s="335"/>
      <c r="BB23" s="335"/>
      <c r="BC23" s="335"/>
      <c r="BD23" s="335"/>
      <c r="BE23" s="335"/>
      <c r="BF23" s="335"/>
      <c r="BG23" s="335"/>
      <c r="BH23" s="335"/>
      <c r="BI23" s="335"/>
      <c r="BJ23" s="335"/>
      <c r="BK23" s="335"/>
      <c r="BL23" s="335"/>
      <c r="BM23" s="335"/>
      <c r="BN23" s="335"/>
      <c r="BO23" s="335"/>
      <c r="BP23" s="335"/>
      <c r="BQ23" s="335"/>
      <c r="BR23" s="335"/>
      <c r="BS23" s="335"/>
      <c r="BT23" s="335"/>
      <c r="BU23" s="335"/>
      <c r="BV23" s="335"/>
      <c r="BW23" s="335"/>
      <c r="BX23" s="335"/>
      <c r="BY23" s="336"/>
    </row>
    <row r="24" spans="1:78" ht="6.75" customHeight="1">
      <c r="A24" s="260"/>
      <c r="B24" s="261"/>
      <c r="C24" s="261"/>
      <c r="D24" s="261"/>
      <c r="E24" s="261"/>
      <c r="F24" s="261"/>
      <c r="G24" s="261"/>
      <c r="H24" s="261"/>
      <c r="I24" s="261"/>
      <c r="J24" s="261"/>
      <c r="K24" s="261"/>
      <c r="L24" s="261"/>
      <c r="M24" s="262"/>
      <c r="N24" s="326"/>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8"/>
      <c r="AN24" s="260"/>
      <c r="AO24" s="261"/>
      <c r="AP24" s="261"/>
      <c r="AQ24" s="261"/>
      <c r="AR24" s="261"/>
      <c r="AS24" s="261"/>
      <c r="AT24" s="261"/>
      <c r="AU24" s="261"/>
      <c r="AV24" s="261"/>
      <c r="AW24" s="261"/>
      <c r="AX24" s="261"/>
      <c r="AY24" s="262"/>
      <c r="AZ24" s="334"/>
      <c r="BA24" s="335"/>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5"/>
      <c r="BX24" s="335"/>
      <c r="BY24" s="336"/>
    </row>
    <row r="25" spans="1:78" ht="6.75" customHeight="1">
      <c r="A25" s="260"/>
      <c r="B25" s="261"/>
      <c r="C25" s="261"/>
      <c r="D25" s="261"/>
      <c r="E25" s="261"/>
      <c r="F25" s="261"/>
      <c r="G25" s="261"/>
      <c r="H25" s="261"/>
      <c r="I25" s="261"/>
      <c r="J25" s="261"/>
      <c r="K25" s="261"/>
      <c r="L25" s="261"/>
      <c r="M25" s="262"/>
      <c r="N25" s="326"/>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8"/>
      <c r="AN25" s="260"/>
      <c r="AO25" s="261"/>
      <c r="AP25" s="261"/>
      <c r="AQ25" s="261"/>
      <c r="AR25" s="261"/>
      <c r="AS25" s="261"/>
      <c r="AT25" s="261"/>
      <c r="AU25" s="261"/>
      <c r="AV25" s="261"/>
      <c r="AW25" s="261"/>
      <c r="AX25" s="261"/>
      <c r="AY25" s="262"/>
      <c r="AZ25" s="334"/>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6"/>
    </row>
    <row r="26" spans="1:78" ht="6.75" customHeight="1">
      <c r="A26" s="268"/>
      <c r="B26" s="269"/>
      <c r="C26" s="269"/>
      <c r="D26" s="269"/>
      <c r="E26" s="269"/>
      <c r="F26" s="269"/>
      <c r="G26" s="269"/>
      <c r="H26" s="269"/>
      <c r="I26" s="269"/>
      <c r="J26" s="269"/>
      <c r="K26" s="269"/>
      <c r="L26" s="269"/>
      <c r="M26" s="270"/>
      <c r="N26" s="329"/>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1"/>
      <c r="AN26" s="268"/>
      <c r="AO26" s="269"/>
      <c r="AP26" s="269"/>
      <c r="AQ26" s="269"/>
      <c r="AR26" s="269"/>
      <c r="AS26" s="269"/>
      <c r="AT26" s="269"/>
      <c r="AU26" s="269"/>
      <c r="AV26" s="269"/>
      <c r="AW26" s="269"/>
      <c r="AX26" s="269"/>
      <c r="AY26" s="270"/>
      <c r="AZ26" s="337"/>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9"/>
    </row>
    <row r="27" spans="1:78" ht="9.9499999999999993" customHeight="1">
      <c r="A27" s="257" t="s">
        <v>2</v>
      </c>
      <c r="B27" s="258"/>
      <c r="C27" s="258"/>
      <c r="D27" s="258"/>
      <c r="E27" s="258"/>
      <c r="F27" s="258"/>
      <c r="G27" s="258"/>
      <c r="H27" s="258"/>
      <c r="I27" s="258"/>
      <c r="J27" s="258"/>
      <c r="K27" s="258"/>
      <c r="L27" s="258"/>
      <c r="M27" s="258"/>
      <c r="N27" s="309"/>
      <c r="O27" s="295"/>
      <c r="P27" s="295"/>
      <c r="Q27" s="314"/>
      <c r="R27" s="295"/>
      <c r="S27" s="295"/>
      <c r="T27" s="295"/>
      <c r="U27" s="295"/>
      <c r="V27" s="295"/>
      <c r="W27" s="295"/>
      <c r="X27" s="295"/>
      <c r="Y27" s="295"/>
      <c r="Z27" s="295"/>
      <c r="AA27" s="295"/>
      <c r="AB27" s="295"/>
      <c r="AC27" s="295"/>
      <c r="AD27" s="295"/>
      <c r="AE27" s="295"/>
      <c r="AF27" s="295"/>
      <c r="AG27" s="295"/>
      <c r="AH27" s="295"/>
      <c r="AI27" s="295"/>
      <c r="AJ27" s="295"/>
      <c r="AK27" s="295"/>
      <c r="AL27" s="295"/>
      <c r="AM27" s="310"/>
      <c r="AN27" s="257" t="s">
        <v>4</v>
      </c>
      <c r="AO27" s="258"/>
      <c r="AP27" s="258"/>
      <c r="AQ27" s="258"/>
      <c r="AR27" s="258"/>
      <c r="AS27" s="258"/>
      <c r="AT27" s="258"/>
      <c r="AU27" s="258"/>
      <c r="AV27" s="258"/>
      <c r="AW27" s="258"/>
      <c r="AX27" s="258"/>
      <c r="AY27" s="259"/>
      <c r="AZ27" s="340" t="s">
        <v>7</v>
      </c>
      <c r="BA27" s="341"/>
      <c r="BB27" s="341"/>
      <c r="BC27" s="341"/>
      <c r="BD27" s="341"/>
      <c r="BE27" s="342"/>
      <c r="BF27" s="309"/>
      <c r="BG27" s="295"/>
      <c r="BH27" s="295"/>
      <c r="BI27" s="295"/>
      <c r="BJ27" s="295"/>
      <c r="BK27" s="295"/>
      <c r="BL27" s="295"/>
      <c r="BM27" s="295"/>
      <c r="BN27" s="295"/>
      <c r="BO27" s="295"/>
      <c r="BP27" s="295"/>
      <c r="BQ27" s="295"/>
      <c r="BR27" s="295"/>
      <c r="BS27" s="295"/>
      <c r="BT27" s="295"/>
      <c r="BU27" s="295"/>
      <c r="BV27" s="295"/>
      <c r="BW27" s="295"/>
      <c r="BX27" s="295"/>
      <c r="BY27" s="310"/>
    </row>
    <row r="28" spans="1:78" ht="9.9499999999999993" customHeight="1">
      <c r="A28" s="268"/>
      <c r="B28" s="269"/>
      <c r="C28" s="269"/>
      <c r="D28" s="269"/>
      <c r="E28" s="269"/>
      <c r="F28" s="269"/>
      <c r="G28" s="269"/>
      <c r="H28" s="269"/>
      <c r="I28" s="269"/>
      <c r="J28" s="269"/>
      <c r="K28" s="269"/>
      <c r="L28" s="269"/>
      <c r="M28" s="269"/>
      <c r="N28" s="311"/>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312"/>
      <c r="AN28" s="260"/>
      <c r="AO28" s="261"/>
      <c r="AP28" s="261"/>
      <c r="AQ28" s="261"/>
      <c r="AR28" s="261"/>
      <c r="AS28" s="261"/>
      <c r="AT28" s="261"/>
      <c r="AU28" s="261"/>
      <c r="AV28" s="261"/>
      <c r="AW28" s="261"/>
      <c r="AX28" s="261"/>
      <c r="AY28" s="262"/>
      <c r="AZ28" s="343"/>
      <c r="BA28" s="344"/>
      <c r="BB28" s="344"/>
      <c r="BC28" s="344"/>
      <c r="BD28" s="344"/>
      <c r="BE28" s="345"/>
      <c r="BF28" s="311"/>
      <c r="BG28" s="296"/>
      <c r="BH28" s="296"/>
      <c r="BI28" s="296"/>
      <c r="BJ28" s="296"/>
      <c r="BK28" s="296"/>
      <c r="BL28" s="296"/>
      <c r="BM28" s="296"/>
      <c r="BN28" s="296"/>
      <c r="BO28" s="296"/>
      <c r="BP28" s="296"/>
      <c r="BQ28" s="296"/>
      <c r="BR28" s="296"/>
      <c r="BS28" s="296"/>
      <c r="BT28" s="296"/>
      <c r="BU28" s="296"/>
      <c r="BV28" s="296"/>
      <c r="BW28" s="296"/>
      <c r="BX28" s="296"/>
      <c r="BY28" s="312"/>
    </row>
    <row r="29" spans="1:78" ht="9.9499999999999993" customHeight="1">
      <c r="A29" s="313" t="s">
        <v>81</v>
      </c>
      <c r="B29" s="258"/>
      <c r="C29" s="258"/>
      <c r="D29" s="258"/>
      <c r="E29" s="258"/>
      <c r="F29" s="258"/>
      <c r="G29" s="258"/>
      <c r="H29" s="258"/>
      <c r="I29" s="258"/>
      <c r="J29" s="258"/>
      <c r="K29" s="258"/>
      <c r="L29" s="258"/>
      <c r="M29" s="259"/>
      <c r="N29" s="309"/>
      <c r="O29" s="295"/>
      <c r="P29" s="295"/>
      <c r="Q29" s="314"/>
      <c r="R29" s="295"/>
      <c r="S29" s="295"/>
      <c r="T29" s="295"/>
      <c r="U29" s="295"/>
      <c r="V29" s="295"/>
      <c r="W29" s="295"/>
      <c r="X29" s="295"/>
      <c r="Y29" s="295"/>
      <c r="Z29" s="295"/>
      <c r="AA29" s="295"/>
      <c r="AB29" s="295"/>
      <c r="AC29" s="295"/>
      <c r="AD29" s="295"/>
      <c r="AE29" s="295"/>
      <c r="AF29" s="295"/>
      <c r="AG29" s="295"/>
      <c r="AH29" s="295"/>
      <c r="AI29" s="295"/>
      <c r="AJ29" s="295"/>
      <c r="AK29" s="295"/>
      <c r="AL29" s="295"/>
      <c r="AM29" s="310"/>
      <c r="AN29" s="260"/>
      <c r="AO29" s="261"/>
      <c r="AP29" s="261"/>
      <c r="AQ29" s="261"/>
      <c r="AR29" s="261"/>
      <c r="AS29" s="261"/>
      <c r="AT29" s="261"/>
      <c r="AU29" s="261"/>
      <c r="AV29" s="261"/>
      <c r="AW29" s="261"/>
      <c r="AX29" s="261"/>
      <c r="AY29" s="262"/>
      <c r="AZ29" s="303" t="s">
        <v>8</v>
      </c>
      <c r="BA29" s="304"/>
      <c r="BB29" s="304"/>
      <c r="BC29" s="304"/>
      <c r="BD29" s="304"/>
      <c r="BE29" s="305"/>
      <c r="BF29" s="309"/>
      <c r="BG29" s="295"/>
      <c r="BH29" s="295"/>
      <c r="BI29" s="295"/>
      <c r="BJ29" s="295"/>
      <c r="BK29" s="295"/>
      <c r="BL29" s="295"/>
      <c r="BM29" s="295"/>
      <c r="BN29" s="295"/>
      <c r="BO29" s="295"/>
      <c r="BP29" s="295"/>
      <c r="BQ29" s="295"/>
      <c r="BR29" s="295"/>
      <c r="BS29" s="295"/>
      <c r="BT29" s="295"/>
      <c r="BU29" s="295"/>
      <c r="BV29" s="295"/>
      <c r="BW29" s="295"/>
      <c r="BX29" s="295"/>
      <c r="BY29" s="310"/>
    </row>
    <row r="30" spans="1:78" ht="9.9499999999999993" customHeight="1">
      <c r="A30" s="260"/>
      <c r="B30" s="261"/>
      <c r="C30" s="261"/>
      <c r="D30" s="261"/>
      <c r="E30" s="261"/>
      <c r="F30" s="261"/>
      <c r="G30" s="261"/>
      <c r="H30" s="261"/>
      <c r="I30" s="261"/>
      <c r="J30" s="261"/>
      <c r="K30" s="261"/>
      <c r="L30" s="261"/>
      <c r="M30" s="262"/>
      <c r="N30" s="332"/>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333"/>
      <c r="AN30" s="260"/>
      <c r="AO30" s="261"/>
      <c r="AP30" s="261"/>
      <c r="AQ30" s="261"/>
      <c r="AR30" s="261"/>
      <c r="AS30" s="261"/>
      <c r="AT30" s="261"/>
      <c r="AU30" s="261"/>
      <c r="AV30" s="261"/>
      <c r="AW30" s="261"/>
      <c r="AX30" s="261"/>
      <c r="AY30" s="262"/>
      <c r="AZ30" s="306"/>
      <c r="BA30" s="307"/>
      <c r="BB30" s="307"/>
      <c r="BC30" s="307"/>
      <c r="BD30" s="307"/>
      <c r="BE30" s="308"/>
      <c r="BF30" s="311"/>
      <c r="BG30" s="296"/>
      <c r="BH30" s="296"/>
      <c r="BI30" s="296"/>
      <c r="BJ30" s="296"/>
      <c r="BK30" s="296"/>
      <c r="BL30" s="296"/>
      <c r="BM30" s="296"/>
      <c r="BN30" s="296"/>
      <c r="BO30" s="296"/>
      <c r="BP30" s="296"/>
      <c r="BQ30" s="296"/>
      <c r="BR30" s="296"/>
      <c r="BS30" s="296"/>
      <c r="BT30" s="296"/>
      <c r="BU30" s="296"/>
      <c r="BV30" s="296"/>
      <c r="BW30" s="296"/>
      <c r="BX30" s="296"/>
      <c r="BY30" s="312"/>
    </row>
    <row r="31" spans="1:78" ht="9.9499999999999993" customHeight="1">
      <c r="A31" s="260"/>
      <c r="B31" s="261"/>
      <c r="C31" s="261"/>
      <c r="D31" s="261"/>
      <c r="E31" s="261"/>
      <c r="F31" s="261"/>
      <c r="G31" s="261"/>
      <c r="H31" s="261"/>
      <c r="I31" s="261"/>
      <c r="J31" s="261"/>
      <c r="K31" s="261"/>
      <c r="L31" s="261"/>
      <c r="M31" s="262"/>
      <c r="N31" s="332"/>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333"/>
      <c r="AN31" s="260"/>
      <c r="AO31" s="261"/>
      <c r="AP31" s="261"/>
      <c r="AQ31" s="261"/>
      <c r="AR31" s="261"/>
      <c r="AS31" s="261"/>
      <c r="AT31" s="261"/>
      <c r="AU31" s="261"/>
      <c r="AV31" s="261"/>
      <c r="AW31" s="261"/>
      <c r="AX31" s="261"/>
      <c r="AY31" s="262"/>
      <c r="AZ31" s="266" t="s">
        <v>13</v>
      </c>
      <c r="BA31" s="266"/>
      <c r="BB31" s="266"/>
      <c r="BC31" s="266"/>
      <c r="BD31" s="266"/>
      <c r="BE31" s="266"/>
      <c r="BF31" s="249"/>
      <c r="BG31" s="249"/>
      <c r="BH31" s="249"/>
      <c r="BI31" s="249"/>
      <c r="BJ31" s="249"/>
      <c r="BK31" s="249"/>
      <c r="BL31" s="249"/>
      <c r="BM31" s="249"/>
      <c r="BN31" s="249"/>
      <c r="BO31" s="249"/>
      <c r="BP31" s="249"/>
      <c r="BQ31" s="249"/>
      <c r="BR31" s="249"/>
      <c r="BS31" s="249"/>
      <c r="BT31" s="249"/>
      <c r="BU31" s="249"/>
      <c r="BV31" s="249"/>
      <c r="BW31" s="249"/>
      <c r="BX31" s="249"/>
      <c r="BY31" s="249"/>
    </row>
    <row r="32" spans="1:78" ht="9.9499999999999993" customHeight="1">
      <c r="A32" s="260"/>
      <c r="B32" s="261"/>
      <c r="C32" s="261"/>
      <c r="D32" s="261"/>
      <c r="E32" s="261"/>
      <c r="F32" s="261"/>
      <c r="G32" s="261"/>
      <c r="H32" s="261"/>
      <c r="I32" s="261"/>
      <c r="J32" s="261"/>
      <c r="K32" s="261"/>
      <c r="L32" s="261"/>
      <c r="M32" s="262"/>
      <c r="N32" s="332"/>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333"/>
      <c r="AN32" s="260"/>
      <c r="AO32" s="261"/>
      <c r="AP32" s="261"/>
      <c r="AQ32" s="261"/>
      <c r="AR32" s="261"/>
      <c r="AS32" s="261"/>
      <c r="AT32" s="261"/>
      <c r="AU32" s="261"/>
      <c r="AV32" s="261"/>
      <c r="AW32" s="261"/>
      <c r="AX32" s="261"/>
      <c r="AY32" s="262"/>
      <c r="AZ32" s="266"/>
      <c r="BA32" s="266"/>
      <c r="BB32" s="266"/>
      <c r="BC32" s="266"/>
      <c r="BD32" s="266"/>
      <c r="BE32" s="266"/>
      <c r="BF32" s="249"/>
      <c r="BG32" s="249"/>
      <c r="BH32" s="249"/>
      <c r="BI32" s="249"/>
      <c r="BJ32" s="249"/>
      <c r="BK32" s="249"/>
      <c r="BL32" s="249"/>
      <c r="BM32" s="249"/>
      <c r="BN32" s="249"/>
      <c r="BO32" s="249"/>
      <c r="BP32" s="249"/>
      <c r="BQ32" s="249"/>
      <c r="BR32" s="249"/>
      <c r="BS32" s="249"/>
      <c r="BT32" s="249"/>
      <c r="BU32" s="249"/>
      <c r="BV32" s="249"/>
      <c r="BW32" s="249"/>
      <c r="BX32" s="249"/>
      <c r="BY32" s="249"/>
    </row>
    <row r="33" spans="1:78" ht="9.9499999999999993" customHeight="1">
      <c r="A33" s="260"/>
      <c r="B33" s="261"/>
      <c r="C33" s="261"/>
      <c r="D33" s="261"/>
      <c r="E33" s="261"/>
      <c r="F33" s="261"/>
      <c r="G33" s="261"/>
      <c r="H33" s="261"/>
      <c r="I33" s="261"/>
      <c r="J33" s="261"/>
      <c r="K33" s="261"/>
      <c r="L33" s="261"/>
      <c r="M33" s="262"/>
      <c r="N33" s="332"/>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333"/>
      <c r="AN33" s="260"/>
      <c r="AO33" s="261"/>
      <c r="AP33" s="261"/>
      <c r="AQ33" s="261"/>
      <c r="AR33" s="261"/>
      <c r="AS33" s="261"/>
      <c r="AT33" s="261"/>
      <c r="AU33" s="261"/>
      <c r="AV33" s="261"/>
      <c r="AW33" s="261"/>
      <c r="AX33" s="261"/>
      <c r="AY33" s="262"/>
      <c r="AZ33" s="266" t="s">
        <v>9</v>
      </c>
      <c r="BA33" s="266"/>
      <c r="BB33" s="266"/>
      <c r="BC33" s="266"/>
      <c r="BD33" s="266"/>
      <c r="BE33" s="266"/>
      <c r="BF33" s="249"/>
      <c r="BG33" s="249"/>
      <c r="BH33" s="249"/>
      <c r="BI33" s="249"/>
      <c r="BJ33" s="249"/>
      <c r="BK33" s="249"/>
      <c r="BL33" s="249"/>
      <c r="BM33" s="249"/>
      <c r="BN33" s="249"/>
      <c r="BO33" s="249"/>
      <c r="BP33" s="249"/>
      <c r="BQ33" s="249"/>
      <c r="BR33" s="249"/>
      <c r="BS33" s="249"/>
      <c r="BT33" s="249"/>
      <c r="BU33" s="249"/>
      <c r="BV33" s="249"/>
      <c r="BW33" s="249"/>
      <c r="BX33" s="249"/>
      <c r="BY33" s="249"/>
    </row>
    <row r="34" spans="1:78" ht="9.9499999999999993" customHeight="1">
      <c r="A34" s="260"/>
      <c r="B34" s="261"/>
      <c r="C34" s="261"/>
      <c r="D34" s="261"/>
      <c r="E34" s="261"/>
      <c r="F34" s="261"/>
      <c r="G34" s="261"/>
      <c r="H34" s="261"/>
      <c r="I34" s="261"/>
      <c r="J34" s="261"/>
      <c r="K34" s="261"/>
      <c r="L34" s="261"/>
      <c r="M34" s="262"/>
      <c r="N34" s="332"/>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333"/>
      <c r="AN34" s="260"/>
      <c r="AO34" s="261"/>
      <c r="AP34" s="261"/>
      <c r="AQ34" s="261"/>
      <c r="AR34" s="261"/>
      <c r="AS34" s="261"/>
      <c r="AT34" s="261"/>
      <c r="AU34" s="261"/>
      <c r="AV34" s="261"/>
      <c r="AW34" s="261"/>
      <c r="AX34" s="261"/>
      <c r="AY34" s="262"/>
      <c r="AZ34" s="267"/>
      <c r="BA34" s="267"/>
      <c r="BB34" s="267"/>
      <c r="BC34" s="267"/>
      <c r="BD34" s="267"/>
      <c r="BE34" s="267"/>
      <c r="BF34" s="250"/>
      <c r="BG34" s="250"/>
      <c r="BH34" s="250"/>
      <c r="BI34" s="250"/>
      <c r="BJ34" s="250"/>
      <c r="BK34" s="250"/>
      <c r="BL34" s="250"/>
      <c r="BM34" s="250"/>
      <c r="BN34" s="250"/>
      <c r="BO34" s="250"/>
      <c r="BP34" s="250"/>
      <c r="BQ34" s="250"/>
      <c r="BR34" s="250"/>
      <c r="BS34" s="250"/>
      <c r="BT34" s="250"/>
      <c r="BU34" s="250"/>
      <c r="BV34" s="250"/>
      <c r="BW34" s="250"/>
      <c r="BX34" s="250"/>
      <c r="BY34" s="250"/>
      <c r="BZ34" s="210"/>
    </row>
    <row r="35" spans="1:78" ht="6.75" customHeight="1">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0"/>
    </row>
    <row r="36" spans="1:78" ht="8.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10"/>
    </row>
    <row r="37" spans="1:78" ht="7.5" customHeight="1">
      <c r="A37" s="247" t="s">
        <v>20</v>
      </c>
      <c r="B37" s="247"/>
      <c r="C37" s="247"/>
      <c r="D37" s="247"/>
      <c r="E37" s="247"/>
      <c r="F37" s="247"/>
      <c r="G37" s="247"/>
      <c r="H37" s="247"/>
      <c r="I37" s="247"/>
      <c r="J37" s="247"/>
      <c r="K37" s="247"/>
      <c r="L37" s="247"/>
      <c r="M37" s="247"/>
      <c r="N37" s="247"/>
      <c r="O37" s="247"/>
      <c r="P37" s="247"/>
      <c r="Q37" s="212"/>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13"/>
    </row>
    <row r="38" spans="1:78" ht="6.75" customHeight="1">
      <c r="A38" s="247"/>
      <c r="B38" s="247"/>
      <c r="C38" s="247"/>
      <c r="D38" s="247"/>
      <c r="E38" s="247"/>
      <c r="F38" s="247"/>
      <c r="G38" s="247"/>
      <c r="H38" s="247"/>
      <c r="I38" s="247"/>
      <c r="J38" s="247"/>
      <c r="K38" s="247"/>
      <c r="L38" s="247"/>
      <c r="M38" s="247"/>
      <c r="N38" s="247"/>
      <c r="O38" s="247"/>
      <c r="P38" s="247"/>
      <c r="Q38" s="212"/>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13"/>
    </row>
    <row r="39" spans="1:78" ht="6.75" customHeight="1" thickBot="1">
      <c r="A39" s="248"/>
      <c r="B39" s="248"/>
      <c r="C39" s="248"/>
      <c r="D39" s="248"/>
      <c r="E39" s="248"/>
      <c r="F39" s="248"/>
      <c r="G39" s="248"/>
      <c r="H39" s="248"/>
      <c r="I39" s="248"/>
      <c r="J39" s="248"/>
      <c r="K39" s="248"/>
      <c r="L39" s="248"/>
      <c r="M39" s="248"/>
      <c r="N39" s="248"/>
      <c r="O39" s="248"/>
      <c r="P39" s="248"/>
      <c r="Q39" s="212"/>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13"/>
    </row>
    <row r="40" spans="1:78" ht="30.75" customHeight="1" thickBot="1">
      <c r="A40" s="282" t="s">
        <v>28</v>
      </c>
      <c r="B40" s="283"/>
      <c r="C40" s="283"/>
      <c r="D40" s="283"/>
      <c r="E40" s="283"/>
      <c r="F40" s="283"/>
      <c r="G40" s="283"/>
      <c r="H40" s="283"/>
      <c r="I40" s="283"/>
      <c r="J40" s="283"/>
      <c r="K40" s="283"/>
      <c r="L40" s="283"/>
      <c r="M40" s="283"/>
      <c r="N40" s="319">
        <f>'支給申請額算定シート '!C60</f>
        <v>0</v>
      </c>
      <c r="O40" s="320"/>
      <c r="P40" s="320"/>
      <c r="Q40" s="320"/>
      <c r="R40" s="320"/>
      <c r="S40" s="320"/>
      <c r="T40" s="320"/>
      <c r="U40" s="320"/>
      <c r="V40" s="320"/>
      <c r="W40" s="321"/>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5"/>
    </row>
    <row r="41" spans="1:78" ht="6.75" customHeight="1">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5"/>
    </row>
    <row r="42" spans="1:78" ht="6.75" customHeight="1">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5"/>
    </row>
    <row r="43" spans="1:78" ht="6.75" customHeight="1">
      <c r="A43" s="214"/>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5"/>
    </row>
    <row r="44" spans="1:78" ht="8.25" customHeight="1">
      <c r="A44" s="284" t="s">
        <v>147</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14"/>
      <c r="AG44" s="216"/>
      <c r="AH44" s="216"/>
      <c r="AI44" s="216"/>
      <c r="AJ44" s="216"/>
      <c r="AK44" s="216"/>
      <c r="AL44" s="216"/>
      <c r="AM44" s="216"/>
      <c r="AN44" s="216"/>
      <c r="AO44" s="216"/>
      <c r="AP44" s="216"/>
      <c r="AQ44" s="216"/>
      <c r="AR44" s="216"/>
      <c r="AS44" s="216"/>
      <c r="AT44" s="216"/>
      <c r="AU44" s="216"/>
      <c r="AV44" s="216"/>
      <c r="AW44" s="216"/>
      <c r="AX44" s="216"/>
      <c r="AY44" s="217"/>
      <c r="AZ44" s="217"/>
      <c r="BA44" s="217"/>
      <c r="BB44" s="217"/>
      <c r="BC44" s="217"/>
      <c r="BD44" s="217"/>
      <c r="BE44" s="217"/>
      <c r="BF44" s="217"/>
      <c r="BG44" s="217"/>
      <c r="BH44" s="217"/>
      <c r="BI44" s="214"/>
      <c r="BJ44" s="216"/>
      <c r="BK44" s="216"/>
      <c r="BL44" s="216"/>
      <c r="BM44" s="216"/>
      <c r="BN44" s="216"/>
      <c r="BO44" s="216"/>
      <c r="BP44" s="216"/>
      <c r="BQ44" s="216"/>
      <c r="BR44" s="216"/>
      <c r="BS44" s="216"/>
      <c r="BT44" s="216"/>
      <c r="BU44" s="216"/>
      <c r="BV44" s="216"/>
      <c r="BW44" s="216"/>
      <c r="BX44" s="216"/>
      <c r="BY44" s="216"/>
      <c r="BZ44" s="202"/>
    </row>
    <row r="45" spans="1:78" ht="8.25" customHeight="1">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14"/>
      <c r="AG45" s="216"/>
      <c r="AH45" s="216"/>
      <c r="AI45" s="216"/>
      <c r="AJ45" s="216"/>
      <c r="AK45" s="216"/>
      <c r="AL45" s="216"/>
      <c r="AM45" s="216"/>
      <c r="AN45" s="216"/>
      <c r="AO45" s="216"/>
      <c r="AP45" s="216"/>
      <c r="AQ45" s="216"/>
      <c r="AR45" s="216"/>
      <c r="AS45" s="216"/>
      <c r="AT45" s="216"/>
      <c r="AU45" s="216"/>
      <c r="AV45" s="216"/>
      <c r="AW45" s="216"/>
      <c r="AX45" s="216"/>
      <c r="AY45" s="217"/>
      <c r="AZ45" s="217"/>
      <c r="BA45" s="217"/>
      <c r="BB45" s="217"/>
      <c r="BC45" s="217"/>
      <c r="BD45" s="217"/>
      <c r="BE45" s="217"/>
      <c r="BF45" s="217"/>
      <c r="BG45" s="217"/>
      <c r="BH45" s="217"/>
      <c r="BI45" s="214"/>
      <c r="BJ45" s="216"/>
      <c r="BK45" s="216"/>
      <c r="BL45" s="216"/>
      <c r="BM45" s="216"/>
      <c r="BN45" s="216"/>
      <c r="BO45" s="216"/>
      <c r="BP45" s="216"/>
      <c r="BQ45" s="216"/>
      <c r="BR45" s="216"/>
      <c r="BS45" s="216"/>
      <c r="BT45" s="216"/>
      <c r="BU45" s="216"/>
      <c r="BV45" s="216"/>
      <c r="BW45" s="216"/>
      <c r="BX45" s="216"/>
      <c r="BY45" s="216"/>
      <c r="BZ45" s="202"/>
    </row>
    <row r="46" spans="1:78" ht="8.25" customHeight="1">
      <c r="A46" s="284"/>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14"/>
      <c r="AG46" s="216"/>
      <c r="AH46" s="216"/>
      <c r="AI46" s="216"/>
      <c r="AJ46" s="216"/>
      <c r="AK46" s="216"/>
      <c r="AL46" s="216"/>
      <c r="AM46" s="216"/>
      <c r="AN46" s="216"/>
      <c r="AO46" s="216"/>
      <c r="AP46" s="216"/>
      <c r="AQ46" s="216"/>
      <c r="AR46" s="216"/>
      <c r="AS46" s="216"/>
      <c r="AT46" s="216"/>
      <c r="AU46" s="216"/>
      <c r="AV46" s="216"/>
      <c r="AW46" s="216"/>
      <c r="AX46" s="216"/>
      <c r="AY46" s="217"/>
      <c r="AZ46" s="217"/>
      <c r="BA46" s="217"/>
      <c r="BB46" s="217"/>
      <c r="BC46" s="217"/>
      <c r="BD46" s="217"/>
      <c r="BE46" s="217"/>
      <c r="BF46" s="217"/>
      <c r="BG46" s="217"/>
      <c r="BH46" s="217"/>
      <c r="BI46" s="214"/>
      <c r="BJ46" s="216"/>
      <c r="BK46" s="216"/>
      <c r="BL46" s="216"/>
      <c r="BM46" s="216"/>
      <c r="BN46" s="216"/>
      <c r="BO46" s="216"/>
      <c r="BP46" s="216"/>
      <c r="BQ46" s="216"/>
      <c r="BR46" s="216"/>
      <c r="BS46" s="216"/>
      <c r="BT46" s="216"/>
      <c r="BU46" s="216"/>
      <c r="BV46" s="216"/>
      <c r="BW46" s="216"/>
      <c r="BX46" s="216"/>
      <c r="BY46" s="216"/>
      <c r="BZ46" s="202"/>
    </row>
    <row r="47" spans="1:78" ht="8.25" customHeight="1">
      <c r="A47" s="285" t="s">
        <v>145</v>
      </c>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7"/>
      <c r="BZ47" s="202"/>
    </row>
    <row r="48" spans="1:78" ht="8.25" customHeight="1">
      <c r="A48" s="288"/>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90"/>
      <c r="BZ48" s="202"/>
    </row>
    <row r="49" spans="1:78" ht="8.25" customHeight="1">
      <c r="A49" s="288"/>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90"/>
      <c r="BZ49" s="202"/>
    </row>
    <row r="50" spans="1:78" ht="8.25" customHeight="1">
      <c r="A50" s="28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9"/>
      <c r="BR50" s="289"/>
      <c r="BS50" s="289"/>
      <c r="BT50" s="289"/>
      <c r="BU50" s="289"/>
      <c r="BV50" s="289"/>
      <c r="BW50" s="289"/>
      <c r="BX50" s="289"/>
      <c r="BY50" s="290"/>
      <c r="BZ50" s="202"/>
    </row>
    <row r="51" spans="1:78" ht="8.25" customHeight="1">
      <c r="A51" s="288"/>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90"/>
      <c r="BZ51" s="202"/>
    </row>
    <row r="52" spans="1:78" ht="8.25" customHeight="1">
      <c r="A52" s="28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90"/>
      <c r="BZ52" s="202"/>
    </row>
    <row r="53" spans="1:78" ht="8.25" customHeight="1">
      <c r="A53" s="28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89"/>
      <c r="BY53" s="290"/>
      <c r="BZ53" s="202"/>
    </row>
    <row r="54" spans="1:78" ht="8.25" customHeight="1">
      <c r="A54" s="28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90"/>
      <c r="BZ54" s="202"/>
    </row>
    <row r="55" spans="1:78" ht="8.25" customHeight="1">
      <c r="A55" s="28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89"/>
      <c r="BX55" s="289"/>
      <c r="BY55" s="290"/>
      <c r="BZ55" s="202"/>
    </row>
    <row r="56" spans="1:78" ht="8.25" customHeight="1">
      <c r="A56" s="28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9"/>
      <c r="BS56" s="289"/>
      <c r="BT56" s="289"/>
      <c r="BU56" s="289"/>
      <c r="BV56" s="289"/>
      <c r="BW56" s="289"/>
      <c r="BX56" s="289"/>
      <c r="BY56" s="290"/>
      <c r="BZ56" s="202"/>
    </row>
    <row r="57" spans="1:78" ht="8.25" customHeight="1">
      <c r="A57" s="28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9"/>
      <c r="BS57" s="289"/>
      <c r="BT57" s="289"/>
      <c r="BU57" s="289"/>
      <c r="BV57" s="289"/>
      <c r="BW57" s="289"/>
      <c r="BX57" s="289"/>
      <c r="BY57" s="290"/>
      <c r="BZ57" s="202"/>
    </row>
    <row r="58" spans="1:78" ht="8.25" customHeight="1">
      <c r="A58" s="28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c r="BP58" s="289"/>
      <c r="BQ58" s="289"/>
      <c r="BR58" s="289"/>
      <c r="BS58" s="289"/>
      <c r="BT58" s="289"/>
      <c r="BU58" s="289"/>
      <c r="BV58" s="289"/>
      <c r="BW58" s="289"/>
      <c r="BX58" s="289"/>
      <c r="BY58" s="290"/>
      <c r="BZ58" s="202"/>
    </row>
    <row r="59" spans="1:78" ht="8.25" customHeight="1">
      <c r="A59" s="288"/>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89"/>
      <c r="BW59" s="289"/>
      <c r="BX59" s="289"/>
      <c r="BY59" s="290"/>
      <c r="BZ59" s="202"/>
    </row>
    <row r="60" spans="1:78" ht="8.25" customHeight="1">
      <c r="A60" s="28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c r="BY60" s="290"/>
      <c r="BZ60" s="202"/>
    </row>
    <row r="61" spans="1:78" ht="8.25" customHeight="1">
      <c r="A61" s="288"/>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c r="BY61" s="290"/>
      <c r="BZ61" s="202"/>
    </row>
    <row r="62" spans="1:78" ht="8.25" customHeight="1">
      <c r="A62" s="288"/>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89"/>
      <c r="BE62" s="289"/>
      <c r="BF62" s="289"/>
      <c r="BG62" s="289"/>
      <c r="BH62" s="289"/>
      <c r="BI62" s="289"/>
      <c r="BJ62" s="289"/>
      <c r="BK62" s="289"/>
      <c r="BL62" s="289"/>
      <c r="BM62" s="289"/>
      <c r="BN62" s="289"/>
      <c r="BO62" s="289"/>
      <c r="BP62" s="289"/>
      <c r="BQ62" s="289"/>
      <c r="BR62" s="289"/>
      <c r="BS62" s="289"/>
      <c r="BT62" s="289"/>
      <c r="BU62" s="289"/>
      <c r="BV62" s="289"/>
      <c r="BW62" s="289"/>
      <c r="BX62" s="289"/>
      <c r="BY62" s="290"/>
      <c r="BZ62" s="202"/>
    </row>
    <row r="63" spans="1:78" ht="8.25" customHeight="1">
      <c r="A63" s="288"/>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9"/>
      <c r="BS63" s="289"/>
      <c r="BT63" s="289"/>
      <c r="BU63" s="289"/>
      <c r="BV63" s="289"/>
      <c r="BW63" s="289"/>
      <c r="BX63" s="289"/>
      <c r="BY63" s="290"/>
      <c r="BZ63" s="202"/>
    </row>
    <row r="64" spans="1:78" ht="18.75">
      <c r="A64" s="291"/>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3"/>
      <c r="BZ64" s="202"/>
    </row>
    <row r="65" spans="1:78" ht="5.25" customHeight="1">
      <c r="A65" s="280" t="s">
        <v>150</v>
      </c>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02"/>
    </row>
    <row r="66" spans="1:78" ht="5.25" customHeight="1">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02"/>
    </row>
    <row r="67" spans="1:78" ht="6" customHeight="1">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02"/>
    </row>
    <row r="68" spans="1:78" ht="5.25" customHeight="1">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02"/>
    </row>
    <row r="69" spans="1:78" ht="5.25" customHeight="1">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02"/>
    </row>
    <row r="70" spans="1:78" ht="6" customHeight="1">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02"/>
    </row>
    <row r="71" spans="1:78" ht="5.25" customHeight="1">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02"/>
    </row>
    <row r="72" spans="1:78" ht="5.25" customHeight="1">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02"/>
    </row>
    <row r="73" spans="1:78" ht="6" customHeight="1">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02"/>
    </row>
    <row r="74" spans="1:78" ht="5.2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02"/>
    </row>
    <row r="75" spans="1:78" ht="5.25" customHeight="1">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02"/>
    </row>
    <row r="76" spans="1:78" ht="6"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02"/>
    </row>
    <row r="77" spans="1:78" ht="5.2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02"/>
    </row>
    <row r="78" spans="1:78" ht="5.2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02"/>
    </row>
    <row r="79" spans="1:78" ht="6"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02"/>
    </row>
    <row r="80" spans="1:78" ht="3" customHeight="1">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02"/>
    </row>
    <row r="81" spans="1:78" ht="3" customHeight="1">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02"/>
    </row>
    <row r="82" spans="1:78" ht="3" customHeight="1">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02"/>
    </row>
    <row r="83" spans="1:78" ht="3"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02"/>
    </row>
    <row r="84" spans="1:78" ht="3"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02"/>
    </row>
    <row r="85" spans="1:78" ht="3"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02"/>
    </row>
    <row r="86" spans="1:78" ht="3" customHeight="1">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02"/>
    </row>
    <row r="87" spans="1:78" ht="3" customHeight="1">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18"/>
    </row>
    <row r="88" spans="1:78" ht="3" customHeight="1">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18"/>
    </row>
    <row r="89" spans="1:78" ht="3" customHeight="1">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13"/>
    </row>
    <row r="90" spans="1:78" ht="6" customHeight="1">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02"/>
    </row>
    <row r="91" spans="1:78" ht="6" customHeight="1">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02"/>
    </row>
    <row r="92" spans="1:78" ht="6" customHeight="1">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02"/>
    </row>
    <row r="93" spans="1:78" ht="5.25" customHeight="1">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02"/>
    </row>
    <row r="94" spans="1:78" ht="5.25" customHeight="1">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02"/>
    </row>
    <row r="95" spans="1:78" ht="5.25" customHeight="1">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81"/>
      <c r="BM95" s="281"/>
      <c r="BN95" s="281"/>
      <c r="BO95" s="281"/>
      <c r="BP95" s="281"/>
      <c r="BQ95" s="281"/>
      <c r="BR95" s="281"/>
      <c r="BS95" s="281"/>
      <c r="BT95" s="281"/>
      <c r="BU95" s="281"/>
      <c r="BV95" s="281"/>
      <c r="BW95" s="281"/>
      <c r="BX95" s="281"/>
      <c r="BY95" s="281"/>
      <c r="BZ95" s="202"/>
    </row>
    <row r="96" spans="1:78" ht="3" customHeight="1">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1"/>
      <c r="BR96" s="281"/>
      <c r="BS96" s="281"/>
      <c r="BT96" s="281"/>
      <c r="BU96" s="281"/>
      <c r="BV96" s="281"/>
      <c r="BW96" s="281"/>
      <c r="BX96" s="281"/>
      <c r="BY96" s="281"/>
      <c r="BZ96" s="202"/>
    </row>
    <row r="97" spans="1:86" ht="3" customHeight="1">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1"/>
      <c r="BR97" s="281"/>
      <c r="BS97" s="281"/>
      <c r="BT97" s="281"/>
      <c r="BU97" s="281"/>
      <c r="BV97" s="281"/>
      <c r="BW97" s="281"/>
      <c r="BX97" s="281"/>
      <c r="BY97" s="281"/>
      <c r="BZ97" s="202"/>
    </row>
    <row r="98" spans="1:86" ht="3"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02"/>
    </row>
    <row r="99" spans="1:86" ht="3"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c r="BT99" s="281"/>
      <c r="BU99" s="281"/>
      <c r="BV99" s="281"/>
      <c r="BW99" s="281"/>
      <c r="BX99" s="281"/>
      <c r="BY99" s="281"/>
      <c r="BZ99" s="202"/>
    </row>
    <row r="100" spans="1:86" ht="3"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02"/>
    </row>
    <row r="101" spans="1:86" ht="3" customHeight="1">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02"/>
    </row>
    <row r="102" spans="1:86" ht="4.5" customHeight="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19"/>
    </row>
    <row r="103" spans="1:86" ht="6.75" customHeight="1">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20"/>
    </row>
    <row r="104" spans="1:86" ht="6.75" customHeight="1">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02"/>
    </row>
    <row r="105" spans="1:86" ht="6" customHeight="1">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81"/>
      <c r="BV105" s="281"/>
      <c r="BW105" s="281"/>
      <c r="BX105" s="281"/>
      <c r="BY105" s="281"/>
      <c r="BZ105" s="202"/>
    </row>
    <row r="106" spans="1:86" ht="6" customHeight="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281"/>
      <c r="BV106" s="281"/>
      <c r="BW106" s="281"/>
      <c r="BX106" s="281"/>
      <c r="BY106" s="281"/>
      <c r="BZ106" s="202"/>
    </row>
    <row r="107" spans="1:86" ht="6" customHeight="1">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02"/>
    </row>
    <row r="108" spans="1:86" ht="6.75" customHeight="1">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1"/>
      <c r="BX108" s="281"/>
      <c r="BY108" s="281"/>
      <c r="BZ108" s="202"/>
    </row>
    <row r="109" spans="1:86" ht="6.75" customHeight="1">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1"/>
      <c r="BT109" s="281"/>
      <c r="BU109" s="281"/>
      <c r="BV109" s="281"/>
      <c r="BW109" s="281"/>
      <c r="BX109" s="281"/>
      <c r="BY109" s="281"/>
      <c r="BZ109" s="202"/>
    </row>
    <row r="110" spans="1:86" ht="6" customHeight="1">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02"/>
    </row>
    <row r="111" spans="1:86" s="210" customFormat="1" ht="6" customHeight="1">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20"/>
      <c r="CD111" s="199"/>
      <c r="CE111" s="199"/>
      <c r="CF111" s="199"/>
      <c r="CG111" s="199"/>
      <c r="CH111" s="199"/>
    </row>
    <row r="112" spans="1:86" ht="6" customHeight="1">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02"/>
    </row>
    <row r="113" spans="1:78" ht="9" customHeight="1">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c r="BY113" s="242"/>
      <c r="BZ113" s="202"/>
    </row>
    <row r="114" spans="1:78" ht="6" customHeight="1">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c r="BY114" s="242"/>
      <c r="BZ114" s="202"/>
    </row>
    <row r="115" spans="1:78" ht="6" customHeight="1">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2"/>
      <c r="BX115" s="242"/>
      <c r="BY115" s="242"/>
      <c r="BZ115" s="202"/>
    </row>
    <row r="116" spans="1:78" ht="6" customHeight="1">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242"/>
      <c r="BZ116" s="202"/>
    </row>
    <row r="117" spans="1:78" ht="6.75" customHeight="1">
      <c r="A117" s="242"/>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c r="BH117" s="242"/>
      <c r="BI117" s="242"/>
      <c r="BJ117" s="242"/>
      <c r="BK117" s="242"/>
      <c r="BL117" s="242"/>
      <c r="BM117" s="242"/>
      <c r="BN117" s="242"/>
      <c r="BO117" s="242"/>
      <c r="BP117" s="242"/>
      <c r="BQ117" s="242"/>
      <c r="BR117" s="242"/>
      <c r="BS117" s="242"/>
      <c r="BT117" s="242"/>
      <c r="BU117" s="242"/>
      <c r="BV117" s="242"/>
      <c r="BW117" s="242"/>
      <c r="BX117" s="242"/>
      <c r="BY117" s="242"/>
      <c r="BZ117" s="202"/>
    </row>
    <row r="118" spans="1:78" ht="6.75" customHeight="1">
      <c r="A118" s="242"/>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2"/>
      <c r="BX118" s="242"/>
      <c r="BY118" s="242"/>
      <c r="BZ118" s="202"/>
    </row>
    <row r="119" spans="1:78" ht="6.75" customHeight="1">
      <c r="A119" s="242"/>
      <c r="B119" s="242"/>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02"/>
    </row>
    <row r="120" spans="1:78" ht="6.75" customHeight="1">
      <c r="A120" s="242"/>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2"/>
      <c r="BV120" s="242"/>
      <c r="BW120" s="242"/>
      <c r="BX120" s="242"/>
      <c r="BY120" s="242"/>
      <c r="BZ120" s="202"/>
    </row>
    <row r="121" spans="1:78" ht="6.75" customHeight="1">
      <c r="A121" s="242"/>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2"/>
      <c r="BV121" s="242"/>
      <c r="BW121" s="242"/>
      <c r="BX121" s="242"/>
      <c r="BY121" s="242"/>
      <c r="BZ121" s="202"/>
    </row>
    <row r="122" spans="1:78" ht="6.75" customHeight="1">
      <c r="A122" s="242"/>
      <c r="B122" s="242"/>
      <c r="C122" s="242"/>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2"/>
      <c r="BV122" s="242"/>
      <c r="BW122" s="242"/>
      <c r="BX122" s="242"/>
      <c r="BY122" s="242"/>
      <c r="BZ122" s="202"/>
    </row>
    <row r="123" spans="1:78" ht="6.75" customHeight="1">
      <c r="A123" s="242"/>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242"/>
      <c r="BS123" s="242"/>
      <c r="BT123" s="242"/>
      <c r="BU123" s="242"/>
      <c r="BV123" s="242"/>
      <c r="BW123" s="242"/>
      <c r="BX123" s="242"/>
      <c r="BY123" s="242"/>
      <c r="BZ123" s="202"/>
    </row>
    <row r="124" spans="1:78" s="210" customFormat="1" ht="5.25" customHeight="1">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20"/>
    </row>
    <row r="125" spans="1:78" s="210" customFormat="1" ht="5.25" customHeight="1">
      <c r="A125" s="21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20"/>
    </row>
  </sheetData>
  <sheetProtection selectLockedCells="1"/>
  <mergeCells count="41">
    <mergeCell ref="BG19:BH20"/>
    <mergeCell ref="BX16:BY18"/>
    <mergeCell ref="N40:W40"/>
    <mergeCell ref="N21:AM26"/>
    <mergeCell ref="N27:AM28"/>
    <mergeCell ref="N29:AM34"/>
    <mergeCell ref="BI19:BR20"/>
    <mergeCell ref="AZ21:BY26"/>
    <mergeCell ref="AZ27:BE28"/>
    <mergeCell ref="A65:BY109"/>
    <mergeCell ref="A40:M40"/>
    <mergeCell ref="A44:AE46"/>
    <mergeCell ref="A47:BY64"/>
    <mergeCell ref="B6:BM8"/>
    <mergeCell ref="B9:BY14"/>
    <mergeCell ref="A21:M26"/>
    <mergeCell ref="A27:M28"/>
    <mergeCell ref="BJ16:BO18"/>
    <mergeCell ref="BH16:BI18"/>
    <mergeCell ref="AZ16:BG18"/>
    <mergeCell ref="AZ29:BE30"/>
    <mergeCell ref="BF27:BY28"/>
    <mergeCell ref="BF29:BY30"/>
    <mergeCell ref="A29:M34"/>
    <mergeCell ref="N19:AM20"/>
    <mergeCell ref="A1:F3"/>
    <mergeCell ref="G2:BV5"/>
    <mergeCell ref="A16:P18"/>
    <mergeCell ref="A37:P39"/>
    <mergeCell ref="BF31:BY32"/>
    <mergeCell ref="BF33:BY34"/>
    <mergeCell ref="BR16:BW18"/>
    <mergeCell ref="BP16:BQ18"/>
    <mergeCell ref="AN27:AY34"/>
    <mergeCell ref="AZ19:BA20"/>
    <mergeCell ref="BB19:BF20"/>
    <mergeCell ref="AZ33:BE34"/>
    <mergeCell ref="AZ31:BE32"/>
    <mergeCell ref="A19:M20"/>
    <mergeCell ref="AN16:AY18"/>
    <mergeCell ref="AN19:AY26"/>
  </mergeCells>
  <phoneticPr fontId="1"/>
  <dataValidations count="2">
    <dataValidation imeMode="fullKatakana" allowBlank="1" showInputMessage="1" showErrorMessage="1" sqref="N19:AM20 N27:AM28"/>
    <dataValidation imeMode="disabled" allowBlank="1" showInputMessage="1" showErrorMessage="1" sqref="AZ16:BG18 BJ16:BO18 BR16:BW18 BB19:BF20 BI19:BR20 BF29:BY34"/>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view="pageBreakPreview" zoomScale="85" zoomScaleNormal="85" zoomScaleSheetLayoutView="85" workbookViewId="0">
      <selection activeCell="A8" sqref="A8:I8"/>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21</v>
      </c>
    </row>
    <row r="2" spans="1:20" ht="14.1" customHeight="1" thickBot="1">
      <c r="A2" s="367">
        <v>1</v>
      </c>
      <c r="B2" s="435" t="s">
        <v>111</v>
      </c>
      <c r="C2" s="431" t="s">
        <v>14</v>
      </c>
      <c r="D2" s="433" t="s">
        <v>15</v>
      </c>
      <c r="E2" s="430" t="s">
        <v>16</v>
      </c>
      <c r="F2" s="372" t="s">
        <v>18</v>
      </c>
      <c r="G2" s="415" t="s">
        <v>17</v>
      </c>
      <c r="H2" s="416" t="s">
        <v>22</v>
      </c>
      <c r="I2" s="87"/>
      <c r="N2" s="86" t="s">
        <v>121</v>
      </c>
    </row>
    <row r="3" spans="1:20" ht="14.1" customHeight="1" thickBot="1">
      <c r="A3" s="367"/>
      <c r="B3" s="436"/>
      <c r="C3" s="432"/>
      <c r="D3" s="434"/>
      <c r="E3" s="430"/>
      <c r="F3" s="373"/>
      <c r="G3" s="369"/>
      <c r="H3" s="417"/>
      <c r="I3" s="88" t="s">
        <v>53</v>
      </c>
      <c r="N3" s="412" t="s">
        <v>86</v>
      </c>
      <c r="O3" s="383" t="s">
        <v>88</v>
      </c>
      <c r="P3" s="383"/>
      <c r="Q3" s="89" t="s">
        <v>89</v>
      </c>
    </row>
    <row r="4" spans="1:20" ht="24.95" customHeight="1">
      <c r="A4" s="367"/>
      <c r="B4" s="90" t="s">
        <v>35</v>
      </c>
      <c r="C4" s="14"/>
      <c r="D4" s="15"/>
      <c r="E4" s="16"/>
      <c r="F4" s="17"/>
      <c r="G4" s="18"/>
      <c r="H4" s="91">
        <f>SUM(C4:G4)</f>
        <v>0</v>
      </c>
      <c r="I4" s="92">
        <f>H4-E4-G4</f>
        <v>0</v>
      </c>
      <c r="K4" s="424" t="s">
        <v>72</v>
      </c>
      <c r="L4" s="425"/>
      <c r="N4" s="413"/>
      <c r="O4" s="410" t="s">
        <v>55</v>
      </c>
      <c r="P4" s="411" t="s">
        <v>87</v>
      </c>
      <c r="Q4" s="384" t="s">
        <v>90</v>
      </c>
    </row>
    <row r="5" spans="1:20" ht="24.95" customHeight="1" thickBot="1">
      <c r="A5" s="367"/>
      <c r="B5" s="93" t="s">
        <v>73</v>
      </c>
      <c r="C5" s="34"/>
      <c r="D5" s="35"/>
      <c r="E5" s="36"/>
      <c r="F5" s="37"/>
      <c r="G5" s="38"/>
      <c r="H5" s="94">
        <f>SUM(C5:G5)</f>
        <v>0</v>
      </c>
      <c r="I5" s="95">
        <f>H5-E5-G5</f>
        <v>0</v>
      </c>
      <c r="K5" s="426"/>
      <c r="L5" s="427"/>
      <c r="N5" s="414"/>
      <c r="O5" s="410"/>
      <c r="P5" s="411"/>
      <c r="Q5" s="384"/>
    </row>
    <row r="6" spans="1:20" ht="24.95" customHeight="1" thickTop="1" thickBot="1">
      <c r="A6" s="367"/>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23" t="str">
        <f>IF(I4&lt;I5,"①","②")</f>
        <v>②</v>
      </c>
      <c r="L6" s="349"/>
      <c r="N6" s="98" t="b">
        <f>IF(OR(AND(O6,P6),Q6),TRUE)</f>
        <v>1</v>
      </c>
      <c r="O6" s="99" t="b">
        <f>IF(I6&lt;&gt;0,TRUE)</f>
        <v>0</v>
      </c>
      <c r="P6" s="100" t="b">
        <f>IF(I6&gt;I13,TRUE)</f>
        <v>0</v>
      </c>
      <c r="Q6" s="101" t="b">
        <f>IF(AND(H6=0,H13=0),TRUE)</f>
        <v>1</v>
      </c>
    </row>
    <row r="7" spans="1:20" ht="54" customHeight="1">
      <c r="A7" s="438" t="s">
        <v>148</v>
      </c>
      <c r="B7" s="382"/>
      <c r="C7" s="382"/>
      <c r="D7" s="382"/>
      <c r="E7" s="382"/>
      <c r="F7" s="382"/>
      <c r="G7" s="382"/>
      <c r="H7" s="382"/>
      <c r="I7" s="382"/>
    </row>
    <row r="8" spans="1:20" ht="19.5" thickBot="1">
      <c r="A8" s="382" t="s">
        <v>91</v>
      </c>
      <c r="B8" s="382"/>
      <c r="C8" s="382"/>
      <c r="D8" s="382"/>
      <c r="E8" s="382"/>
      <c r="F8" s="382"/>
      <c r="G8" s="382"/>
      <c r="H8" s="382"/>
      <c r="I8" s="382"/>
      <c r="M8" s="86" t="s">
        <v>82</v>
      </c>
    </row>
    <row r="9" spans="1:20">
      <c r="A9" s="382" t="s">
        <v>52</v>
      </c>
      <c r="B9" s="382"/>
      <c r="C9" s="382"/>
      <c r="D9" s="382"/>
      <c r="E9" s="382"/>
      <c r="F9" s="382"/>
      <c r="G9" s="382"/>
      <c r="H9" s="382"/>
      <c r="I9" s="382"/>
      <c r="K9" s="418" t="s">
        <v>94</v>
      </c>
      <c r="L9" s="419"/>
      <c r="M9" s="365" t="s">
        <v>14</v>
      </c>
      <c r="N9" s="365" t="s">
        <v>15</v>
      </c>
      <c r="O9" s="365" t="s">
        <v>16</v>
      </c>
      <c r="P9" s="387" t="s">
        <v>18</v>
      </c>
      <c r="Q9" s="385" t="s">
        <v>31</v>
      </c>
      <c r="R9" s="391" t="s">
        <v>22</v>
      </c>
      <c r="S9" s="102"/>
    </row>
    <row r="10" spans="1:20" ht="14.1" customHeight="1" thickBot="1">
      <c r="K10" s="420"/>
      <c r="L10" s="421"/>
      <c r="M10" s="366"/>
      <c r="N10" s="366"/>
      <c r="O10" s="366"/>
      <c r="P10" s="388"/>
      <c r="Q10" s="386"/>
      <c r="R10" s="391"/>
      <c r="S10" s="103" t="s">
        <v>54</v>
      </c>
    </row>
    <row r="11" spans="1:20" ht="12" customHeight="1" thickBot="1">
      <c r="A11" s="367">
        <v>2</v>
      </c>
      <c r="B11" s="437" t="s">
        <v>119</v>
      </c>
      <c r="C11" s="431" t="s">
        <v>14</v>
      </c>
      <c r="D11" s="433" t="s">
        <v>15</v>
      </c>
      <c r="E11" s="430" t="s">
        <v>16</v>
      </c>
      <c r="F11" s="372" t="s">
        <v>18</v>
      </c>
      <c r="G11" s="369" t="s">
        <v>31</v>
      </c>
      <c r="H11" s="416" t="s">
        <v>22</v>
      </c>
      <c r="I11" s="87"/>
      <c r="K11" s="422"/>
      <c r="L11" s="390"/>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67"/>
      <c r="B12" s="437"/>
      <c r="C12" s="432"/>
      <c r="D12" s="434"/>
      <c r="E12" s="430"/>
      <c r="F12" s="373"/>
      <c r="G12" s="369"/>
      <c r="H12" s="417"/>
      <c r="I12" s="88" t="s">
        <v>23</v>
      </c>
      <c r="K12" s="428" t="s">
        <v>130</v>
      </c>
      <c r="L12" s="226" t="s">
        <v>128</v>
      </c>
      <c r="M12" s="233">
        <f>IF(M11&gt;0,M11*-1,0)</f>
        <v>0</v>
      </c>
      <c r="N12" s="233">
        <f>IF(N11&gt;0,N11*-1,0)</f>
        <v>0</v>
      </c>
      <c r="O12" s="233">
        <f>IF(O11&gt;0,O11*-1,0)</f>
        <v>0</v>
      </c>
      <c r="P12" s="234">
        <f>IF(P11&gt;0,P11*-1,0)</f>
        <v>0</v>
      </c>
      <c r="Q12" s="229"/>
      <c r="R12" s="230"/>
      <c r="S12" s="231">
        <f>IF(S11&gt;0,S11*-1,0)</f>
        <v>0</v>
      </c>
    </row>
    <row r="13" spans="1:20" ht="24.95" customHeight="1" thickBot="1">
      <c r="A13" s="367"/>
      <c r="B13" s="437"/>
      <c r="C13" s="21"/>
      <c r="D13" s="22"/>
      <c r="E13" s="23"/>
      <c r="F13" s="24"/>
      <c r="G13" s="20">
        <v>0</v>
      </c>
      <c r="H13" s="108">
        <f>SUM(C13:G13)</f>
        <v>0</v>
      </c>
      <c r="I13" s="109">
        <f>H13-E13-G13</f>
        <v>0</v>
      </c>
      <c r="K13" s="429"/>
      <c r="L13" s="235" t="s">
        <v>129</v>
      </c>
      <c r="M13" s="236">
        <f>IF(M11&lt;0,M11*-1,0)</f>
        <v>0</v>
      </c>
      <c r="N13" s="236">
        <f>IF(N11&lt;0,N11*-1,0)</f>
        <v>0</v>
      </c>
      <c r="O13" s="236">
        <f>IF(O11&lt;0,O11*-1,0)</f>
        <v>0</v>
      </c>
      <c r="P13" s="237">
        <f>IF(P11&lt;0,P11*-1,0)</f>
        <v>0</v>
      </c>
      <c r="Q13" s="228"/>
      <c r="R13" s="227"/>
      <c r="S13" s="232">
        <f>IF(S11&lt;0,S11*-1,0)</f>
        <v>0</v>
      </c>
    </row>
    <row r="14" spans="1:20" ht="14.1" customHeight="1" thickBot="1">
      <c r="I14" s="111" t="s">
        <v>41</v>
      </c>
      <c r="R14" s="120"/>
      <c r="S14" s="121"/>
      <c r="T14" s="112"/>
    </row>
    <row r="15" spans="1:20" s="112" customFormat="1" ht="12.6" customHeight="1" thickBot="1">
      <c r="A15" s="374">
        <v>3</v>
      </c>
      <c r="B15" s="449" t="s">
        <v>137</v>
      </c>
      <c r="C15" s="456" t="s">
        <v>14</v>
      </c>
      <c r="D15" s="454" t="s">
        <v>15</v>
      </c>
      <c r="E15" s="453" t="s">
        <v>16</v>
      </c>
      <c r="F15" s="439" t="s">
        <v>18</v>
      </c>
      <c r="G15" s="441" t="s">
        <v>42</v>
      </c>
      <c r="H15" s="113"/>
      <c r="I15" s="113"/>
      <c r="K15" s="223" t="s">
        <v>132</v>
      </c>
      <c r="L15" s="114"/>
      <c r="M15" s="115"/>
      <c r="N15" s="115"/>
      <c r="O15" s="115"/>
      <c r="P15" s="115"/>
      <c r="Q15" s="114"/>
      <c r="R15" s="86"/>
      <c r="S15" s="86"/>
    </row>
    <row r="16" spans="1:20" s="112" customFormat="1" ht="12.6" customHeight="1">
      <c r="A16" s="375"/>
      <c r="B16" s="450"/>
      <c r="C16" s="457"/>
      <c r="D16" s="455"/>
      <c r="E16" s="440"/>
      <c r="F16" s="440"/>
      <c r="G16" s="442"/>
      <c r="H16" s="116"/>
      <c r="I16" s="116"/>
      <c r="K16" s="406" t="s">
        <v>133</v>
      </c>
      <c r="L16" s="407"/>
      <c r="M16" s="118" t="s">
        <v>67</v>
      </c>
      <c r="N16" s="118" t="s">
        <v>68</v>
      </c>
      <c r="O16" s="118" t="s">
        <v>69</v>
      </c>
      <c r="P16" s="119" t="s">
        <v>70</v>
      </c>
      <c r="Q16" s="114"/>
    </row>
    <row r="17" spans="1:20" s="112" customFormat="1" ht="24.95" customHeight="1">
      <c r="A17" s="375"/>
      <c r="B17" s="450"/>
      <c r="C17" s="25"/>
      <c r="D17" s="26"/>
      <c r="E17" s="27"/>
      <c r="F17" s="28"/>
      <c r="G17" s="117">
        <f>SUM(C17,D17,F17)</f>
        <v>0</v>
      </c>
      <c r="H17" s="113"/>
      <c r="I17" s="113"/>
      <c r="K17" s="447" t="s">
        <v>131</v>
      </c>
      <c r="L17" s="448"/>
      <c r="M17" s="238">
        <f>IF(C17&lt;0,C17,0)</f>
        <v>0</v>
      </c>
      <c r="N17" s="238">
        <f t="shared" ref="N17:P17" si="1">IF(D17&lt;0,D17,0)</f>
        <v>0</v>
      </c>
      <c r="O17" s="238">
        <f t="shared" si="1"/>
        <v>0</v>
      </c>
      <c r="P17" s="239">
        <f t="shared" si="1"/>
        <v>0</v>
      </c>
      <c r="Q17" s="114"/>
      <c r="R17" s="120"/>
      <c r="S17" s="121"/>
    </row>
    <row r="18" spans="1:20" s="112" customFormat="1" ht="19.5" thickBot="1">
      <c r="A18" s="376"/>
      <c r="B18" s="122" t="s">
        <v>138</v>
      </c>
      <c r="C18" s="30"/>
      <c r="D18" s="31"/>
      <c r="E18" s="32"/>
      <c r="F18" s="33"/>
      <c r="G18" s="123">
        <f>SUM(C18,D18,F18)</f>
        <v>0</v>
      </c>
      <c r="H18" s="113"/>
      <c r="I18" s="113"/>
      <c r="K18" s="404" t="s">
        <v>95</v>
      </c>
      <c r="L18" s="405"/>
      <c r="M18" s="124">
        <f>IF(C17&gt;0,C17,0)</f>
        <v>0</v>
      </c>
      <c r="N18" s="124">
        <f t="shared" ref="N18:P18" si="2">IF(D17&gt;0,D17,0)</f>
        <v>0</v>
      </c>
      <c r="O18" s="124">
        <f t="shared" si="2"/>
        <v>0</v>
      </c>
      <c r="P18" s="125">
        <f t="shared" si="2"/>
        <v>0</v>
      </c>
      <c r="Q18" s="114"/>
      <c r="R18" s="86"/>
      <c r="S18" s="86"/>
    </row>
    <row r="19" spans="1:20" s="112" customFormat="1" ht="13.5" customHeight="1">
      <c r="A19" s="443" t="s">
        <v>139</v>
      </c>
      <c r="B19" s="443"/>
      <c r="C19" s="443"/>
      <c r="D19" s="443"/>
      <c r="E19" s="443"/>
      <c r="F19" s="443"/>
      <c r="G19" s="443"/>
      <c r="H19" s="443"/>
      <c r="I19" s="443"/>
      <c r="T19" s="86"/>
    </row>
    <row r="20" spans="1:20" s="112" customFormat="1" ht="38.25" customHeight="1" thickBot="1">
      <c r="A20" s="443"/>
      <c r="B20" s="443"/>
      <c r="C20" s="443"/>
      <c r="D20" s="443"/>
      <c r="E20" s="443"/>
      <c r="F20" s="443"/>
      <c r="G20" s="443"/>
      <c r="H20" s="443"/>
      <c r="I20" s="443"/>
      <c r="T20" s="86"/>
    </row>
    <row r="21" spans="1:20" s="112" customFormat="1" ht="13.5" customHeight="1">
      <c r="A21" s="86"/>
      <c r="B21" s="86"/>
      <c r="C21" s="86"/>
      <c r="D21" s="86"/>
      <c r="E21" s="86"/>
      <c r="F21" s="86"/>
      <c r="G21" s="86"/>
      <c r="H21" s="86"/>
      <c r="I21" s="86"/>
      <c r="K21" s="392" t="s">
        <v>57</v>
      </c>
      <c r="L21" s="393"/>
      <c r="M21" s="126" t="s">
        <v>143</v>
      </c>
      <c r="N21" s="127" t="s">
        <v>144</v>
      </c>
      <c r="O21" s="128" t="s">
        <v>136</v>
      </c>
      <c r="P21" s="361" t="s">
        <v>63</v>
      </c>
      <c r="Q21" s="362"/>
      <c r="R21" s="129"/>
      <c r="S21" s="130"/>
      <c r="T21" s="86"/>
    </row>
    <row r="22" spans="1:20" s="112" customFormat="1" ht="24.95" customHeight="1">
      <c r="A22" s="367">
        <v>4</v>
      </c>
      <c r="B22" s="377" t="s">
        <v>40</v>
      </c>
      <c r="C22" s="131" t="s">
        <v>16</v>
      </c>
      <c r="D22" s="131" t="s">
        <v>26</v>
      </c>
      <c r="E22" s="131" t="s">
        <v>22</v>
      </c>
      <c r="F22" s="86"/>
      <c r="G22" s="86"/>
      <c r="H22" s="86"/>
      <c r="I22" s="86"/>
      <c r="K22" s="394"/>
      <c r="L22" s="395"/>
      <c r="M22" s="132" t="s">
        <v>59</v>
      </c>
      <c r="N22" s="133" t="s">
        <v>58</v>
      </c>
      <c r="O22" s="134" t="s">
        <v>60</v>
      </c>
      <c r="P22" s="363"/>
      <c r="Q22" s="364"/>
      <c r="R22" s="135" t="s">
        <v>61</v>
      </c>
      <c r="S22" s="136" t="s">
        <v>62</v>
      </c>
      <c r="T22" s="86"/>
    </row>
    <row r="23" spans="1:20" s="112" customFormat="1" ht="24.95" customHeight="1" thickBot="1">
      <c r="A23" s="367"/>
      <c r="B23" s="377"/>
      <c r="C23" s="104">
        <f>IF(E6&lt;E13,P24,0)</f>
        <v>0</v>
      </c>
      <c r="D23" s="29"/>
      <c r="E23" s="104">
        <f>SUM(C23:D23)</f>
        <v>0</v>
      </c>
      <c r="F23" s="86"/>
      <c r="G23" s="86"/>
      <c r="H23" s="86"/>
      <c r="I23" s="86"/>
      <c r="K23" s="394"/>
      <c r="L23" s="395"/>
      <c r="M23" s="137" t="s">
        <v>134</v>
      </c>
      <c r="N23" s="138" t="s">
        <v>135</v>
      </c>
      <c r="O23" s="139" t="s">
        <v>122</v>
      </c>
      <c r="P23" s="363"/>
      <c r="Q23" s="364"/>
      <c r="R23" s="140" t="s">
        <v>64</v>
      </c>
      <c r="S23" s="141" t="s">
        <v>56</v>
      </c>
      <c r="T23" s="86"/>
    </row>
    <row r="24" spans="1:20" ht="13.5" customHeight="1" thickBot="1">
      <c r="K24" s="396"/>
      <c r="L24" s="397"/>
      <c r="M24" s="142">
        <f>I6-I13</f>
        <v>0</v>
      </c>
      <c r="N24" s="143">
        <f>G17</f>
        <v>0</v>
      </c>
      <c r="O24" s="144">
        <f>IF(M24&gt;N24,M24-N24,0)</f>
        <v>0</v>
      </c>
      <c r="P24" s="408">
        <f>MIN(R24:S24)</f>
        <v>0</v>
      </c>
      <c r="Q24" s="409"/>
      <c r="R24" s="145">
        <f>O24-D23</f>
        <v>0</v>
      </c>
      <c r="S24" s="146">
        <f>E13+E17-E6</f>
        <v>0</v>
      </c>
    </row>
    <row r="25" spans="1:20" ht="12.6" customHeight="1" thickBot="1">
      <c r="A25" s="367">
        <v>5</v>
      </c>
      <c r="B25" s="437" t="s">
        <v>83</v>
      </c>
      <c r="C25" s="431" t="s">
        <v>14</v>
      </c>
      <c r="D25" s="433" t="s">
        <v>15</v>
      </c>
      <c r="E25" s="430" t="s">
        <v>16</v>
      </c>
      <c r="F25" s="372" t="s">
        <v>18</v>
      </c>
      <c r="G25" s="369" t="s">
        <v>17</v>
      </c>
      <c r="H25" s="416" t="s">
        <v>22</v>
      </c>
      <c r="I25" s="87"/>
    </row>
    <row r="26" spans="1:20" ht="12.6" customHeight="1">
      <c r="A26" s="367"/>
      <c r="B26" s="437"/>
      <c r="C26" s="432"/>
      <c r="D26" s="434"/>
      <c r="E26" s="430"/>
      <c r="F26" s="373"/>
      <c r="G26" s="369"/>
      <c r="H26" s="417"/>
      <c r="I26" s="88" t="s">
        <v>23</v>
      </c>
    </row>
    <row r="27" spans="1:20" ht="24.95" customHeight="1" thickBot="1">
      <c r="A27" s="367"/>
      <c r="B27" s="437"/>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67">
        <v>6</v>
      </c>
      <c r="B29" s="451" t="s">
        <v>125</v>
      </c>
      <c r="C29" s="153" t="s">
        <v>124</v>
      </c>
      <c r="E29" s="154" t="s">
        <v>84</v>
      </c>
      <c r="F29" s="153" t="s">
        <v>126</v>
      </c>
      <c r="G29" s="153" t="s">
        <v>66</v>
      </c>
      <c r="H29" s="240" t="s">
        <v>141</v>
      </c>
      <c r="I29" s="155" t="s">
        <v>65</v>
      </c>
    </row>
    <row r="30" spans="1:20" ht="24.95" customHeight="1" thickBot="1">
      <c r="A30" s="367"/>
      <c r="B30" s="452"/>
      <c r="C30" s="29"/>
      <c r="E30" s="104">
        <f>I27</f>
        <v>0</v>
      </c>
      <c r="F30" s="104">
        <f>E23</f>
        <v>0</v>
      </c>
      <c r="G30" s="104">
        <f>C30</f>
        <v>0</v>
      </c>
      <c r="H30" s="224">
        <f>IF(C18&gt;0,C18,0)+IF(D18&gt;0,D18,0)+IF(F18&gt;0,F18,0)</f>
        <v>0</v>
      </c>
      <c r="I30" s="150">
        <f>IF(E30-F30-G30-H30&lt;0,0,E30-F30-G30-H30)</f>
        <v>0</v>
      </c>
    </row>
    <row r="31" spans="1:20" ht="13.5" customHeight="1" thickBot="1">
      <c r="I31" s="152"/>
    </row>
    <row r="32" spans="1:20" ht="14.1" customHeight="1" thickBot="1">
      <c r="A32" s="367">
        <v>7</v>
      </c>
      <c r="B32" s="435" t="s">
        <v>112</v>
      </c>
      <c r="C32" s="431" t="s">
        <v>14</v>
      </c>
      <c r="D32" s="433" t="s">
        <v>15</v>
      </c>
      <c r="E32" s="430" t="s">
        <v>16</v>
      </c>
      <c r="F32" s="372" t="s">
        <v>18</v>
      </c>
      <c r="G32" s="369" t="s">
        <v>17</v>
      </c>
      <c r="H32" s="416" t="s">
        <v>22</v>
      </c>
      <c r="I32" s="87"/>
      <c r="K32" s="398" t="s">
        <v>110</v>
      </c>
      <c r="L32" s="399"/>
      <c r="M32" s="366" t="s">
        <v>14</v>
      </c>
      <c r="N32" s="366" t="s">
        <v>15</v>
      </c>
      <c r="O32" s="366" t="s">
        <v>16</v>
      </c>
      <c r="P32" s="366" t="s">
        <v>18</v>
      </c>
      <c r="Q32" s="389" t="s">
        <v>31</v>
      </c>
      <c r="R32" s="391" t="s">
        <v>22</v>
      </c>
      <c r="S32" s="102"/>
    </row>
    <row r="33" spans="1:19" ht="14.1" customHeight="1">
      <c r="A33" s="367"/>
      <c r="B33" s="436"/>
      <c r="C33" s="432"/>
      <c r="D33" s="434"/>
      <c r="E33" s="430"/>
      <c r="F33" s="373"/>
      <c r="G33" s="369"/>
      <c r="H33" s="417"/>
      <c r="I33" s="88" t="s">
        <v>23</v>
      </c>
      <c r="K33" s="400"/>
      <c r="L33" s="401"/>
      <c r="M33" s="366"/>
      <c r="N33" s="366"/>
      <c r="O33" s="366"/>
      <c r="P33" s="366"/>
      <c r="Q33" s="390"/>
      <c r="R33" s="391"/>
      <c r="S33" s="103" t="s">
        <v>54</v>
      </c>
    </row>
    <row r="34" spans="1:19" ht="24.95" customHeight="1">
      <c r="A34" s="367"/>
      <c r="B34" s="156" t="s">
        <v>35</v>
      </c>
      <c r="C34" s="60"/>
      <c r="D34" s="61"/>
      <c r="E34" s="62"/>
      <c r="F34" s="63"/>
      <c r="G34" s="64"/>
      <c r="H34" s="107">
        <f>SUM(C34:G34)</f>
        <v>0</v>
      </c>
      <c r="I34" s="157">
        <f>H34-E34-G34</f>
        <v>0</v>
      </c>
      <c r="K34" s="402"/>
      <c r="L34" s="403"/>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67"/>
      <c r="B35" s="158" t="s">
        <v>75</v>
      </c>
      <c r="C35" s="65"/>
      <c r="D35" s="66"/>
      <c r="E35" s="62"/>
      <c r="F35" s="67"/>
      <c r="G35" s="64"/>
      <c r="H35" s="107">
        <f>SUM(C35:G35)</f>
        <v>0</v>
      </c>
      <c r="I35" s="150">
        <f>H35-E35-G35</f>
        <v>0</v>
      </c>
    </row>
    <row r="36" spans="1:19" ht="18.75" customHeight="1">
      <c r="A36" s="382" t="s">
        <v>92</v>
      </c>
      <c r="B36" s="382"/>
      <c r="C36" s="382"/>
      <c r="D36" s="382"/>
      <c r="E36" s="382"/>
      <c r="F36" s="382"/>
      <c r="G36" s="382"/>
      <c r="H36" s="382"/>
      <c r="I36" s="382"/>
    </row>
    <row r="37" spans="1:19" ht="13.5" customHeight="1" thickBot="1"/>
    <row r="38" spans="1:19" ht="33" customHeight="1">
      <c r="A38" s="367">
        <v>8</v>
      </c>
      <c r="B38" s="159" t="s">
        <v>34</v>
      </c>
      <c r="C38" s="131" t="s">
        <v>14</v>
      </c>
      <c r="D38" s="131" t="s">
        <v>15</v>
      </c>
      <c r="E38" s="131" t="s">
        <v>18</v>
      </c>
      <c r="F38" s="131" t="s">
        <v>22</v>
      </c>
      <c r="M38" s="225"/>
      <c r="N38" s="222" t="s">
        <v>109</v>
      </c>
      <c r="O38" s="222" t="s">
        <v>108</v>
      </c>
      <c r="Q38" s="354" t="s">
        <v>106</v>
      </c>
      <c r="R38" s="355"/>
      <c r="S38" s="160" t="s">
        <v>107</v>
      </c>
    </row>
    <row r="39" spans="1:19" ht="24.95" customHeight="1">
      <c r="A39" s="367"/>
      <c r="B39" s="161" t="s">
        <v>76</v>
      </c>
      <c r="C39" s="68"/>
      <c r="D39" s="68"/>
      <c r="E39" s="68"/>
      <c r="F39" s="162">
        <f>SUM(C39:E39)</f>
        <v>0</v>
      </c>
      <c r="N39" s="110">
        <f>IF(AND(I34&lt;&gt;I35,H50="Ｂ"),E50,E49)</f>
        <v>0</v>
      </c>
      <c r="O39" s="221">
        <f>IF(AND(I34&lt;&gt;I35,H50="Ｂ"),C50,C49)</f>
        <v>0</v>
      </c>
      <c r="Q39" s="163">
        <v>0</v>
      </c>
      <c r="R39" s="19" t="s">
        <v>101</v>
      </c>
      <c r="S39" s="105">
        <v>1140</v>
      </c>
    </row>
    <row r="40" spans="1:19" ht="24.95" customHeight="1">
      <c r="A40" s="367"/>
      <c r="B40" s="161" t="s">
        <v>77</v>
      </c>
      <c r="C40" s="68"/>
      <c r="D40" s="68"/>
      <c r="E40" s="68"/>
      <c r="F40" s="162">
        <f>SUM(C40:E40)</f>
        <v>0</v>
      </c>
      <c r="Q40" s="163">
        <v>0.5</v>
      </c>
      <c r="R40" s="19" t="s">
        <v>102</v>
      </c>
      <c r="S40" s="105">
        <v>1368</v>
      </c>
    </row>
    <row r="41" spans="1:19" ht="24" customHeight="1">
      <c r="A41" s="370" t="s">
        <v>116</v>
      </c>
      <c r="B41" s="371"/>
      <c r="C41" s="371"/>
      <c r="D41" s="371"/>
      <c r="E41" s="371"/>
      <c r="F41" s="371"/>
      <c r="G41" s="371"/>
      <c r="H41" s="371"/>
      <c r="I41" s="371"/>
      <c r="Q41" s="163">
        <v>0.6</v>
      </c>
      <c r="R41" s="19" t="s">
        <v>103</v>
      </c>
      <c r="S41" s="105">
        <v>1596</v>
      </c>
    </row>
    <row r="42" spans="1:19" ht="24" customHeight="1">
      <c r="A42" s="371"/>
      <c r="B42" s="371"/>
      <c r="C42" s="371"/>
      <c r="D42" s="371"/>
      <c r="E42" s="371"/>
      <c r="F42" s="371"/>
      <c r="G42" s="371"/>
      <c r="H42" s="371"/>
      <c r="I42" s="371"/>
      <c r="Q42" s="163">
        <v>0.7</v>
      </c>
      <c r="R42" s="19" t="s">
        <v>104</v>
      </c>
      <c r="S42" s="105">
        <v>1824</v>
      </c>
    </row>
    <row r="43" spans="1:19" ht="22.5" customHeight="1">
      <c r="A43" s="371"/>
      <c r="B43" s="371"/>
      <c r="C43" s="371"/>
      <c r="D43" s="371"/>
      <c r="E43" s="371"/>
      <c r="F43" s="371"/>
      <c r="G43" s="371"/>
      <c r="H43" s="371"/>
      <c r="I43" s="371"/>
      <c r="Q43" s="163">
        <v>0.8</v>
      </c>
      <c r="R43" s="19" t="s">
        <v>105</v>
      </c>
      <c r="S43" s="105">
        <v>2052</v>
      </c>
    </row>
    <row r="44" spans="1:19" ht="22.5" customHeight="1" thickBot="1">
      <c r="A44" s="371"/>
      <c r="B44" s="371"/>
      <c r="C44" s="371"/>
      <c r="D44" s="371"/>
      <c r="E44" s="371"/>
      <c r="F44" s="371"/>
      <c r="G44" s="371"/>
      <c r="H44" s="371"/>
      <c r="I44" s="371"/>
      <c r="Q44" s="164">
        <v>0.9</v>
      </c>
      <c r="R44" s="165"/>
      <c r="S44" s="148">
        <v>2280</v>
      </c>
    </row>
    <row r="45" spans="1:19" ht="22.5" customHeight="1">
      <c r="A45" s="371"/>
      <c r="B45" s="371"/>
      <c r="C45" s="371"/>
      <c r="D45" s="371"/>
      <c r="E45" s="371"/>
      <c r="F45" s="371"/>
      <c r="G45" s="371"/>
      <c r="H45" s="371"/>
      <c r="I45" s="371"/>
    </row>
    <row r="46" spans="1:19">
      <c r="A46" s="382" t="s">
        <v>120</v>
      </c>
      <c r="B46" s="382"/>
      <c r="C46" s="382"/>
      <c r="D46" s="382"/>
      <c r="E46" s="382"/>
      <c r="F46" s="382"/>
      <c r="G46" s="382"/>
      <c r="H46" s="382"/>
      <c r="I46" s="382"/>
    </row>
    <row r="47" spans="1:19" ht="13.5" customHeight="1"/>
    <row r="48" spans="1:19" ht="24.95" customHeight="1">
      <c r="A48" s="374">
        <v>9</v>
      </c>
      <c r="B48" s="166" t="s">
        <v>38</v>
      </c>
      <c r="C48" s="380" t="s">
        <v>33</v>
      </c>
      <c r="D48" s="380"/>
      <c r="E48" s="380" t="s">
        <v>32</v>
      </c>
      <c r="F48" s="380"/>
      <c r="H48" s="377" t="s">
        <v>39</v>
      </c>
      <c r="I48" s="167"/>
    </row>
    <row r="49" spans="1:18" ht="24.95" customHeight="1">
      <c r="A49" s="375"/>
      <c r="B49" s="168" t="s">
        <v>37</v>
      </c>
      <c r="C49" s="379">
        <f>IFERROR(ROUNDDOWN(F39/I34*1/365,3),0)</f>
        <v>0</v>
      </c>
      <c r="D49" s="379"/>
      <c r="E49" s="381">
        <f>ROUNDDOWN(C49*I34,0)</f>
        <v>0</v>
      </c>
      <c r="F49" s="381"/>
      <c r="G49" s="86" t="s">
        <v>36</v>
      </c>
      <c r="H49" s="378"/>
      <c r="I49" s="169" t="s">
        <v>49</v>
      </c>
    </row>
    <row r="50" spans="1:18" ht="24.95" customHeight="1">
      <c r="A50" s="376"/>
      <c r="B50" s="168" t="s">
        <v>74</v>
      </c>
      <c r="C50" s="379">
        <f>IFERROR(ROUNDDOWN(F40/I35*1/365,3),0)</f>
        <v>0</v>
      </c>
      <c r="D50" s="379"/>
      <c r="E50" s="381">
        <f>ROUNDDOWN(C50*I35,0)</f>
        <v>0</v>
      </c>
      <c r="F50" s="381"/>
      <c r="G50" s="86" t="s">
        <v>36</v>
      </c>
      <c r="H50" s="172" t="s">
        <v>127</v>
      </c>
      <c r="I50" s="169" t="s">
        <v>50</v>
      </c>
    </row>
    <row r="51" spans="1:18" ht="13.5" customHeight="1"/>
    <row r="52" spans="1:18" ht="26.1" customHeight="1" thickBot="1">
      <c r="A52" s="367">
        <v>10</v>
      </c>
      <c r="B52" s="368" t="s">
        <v>117</v>
      </c>
      <c r="C52" s="131" t="s">
        <v>24</v>
      </c>
      <c r="D52" s="131" t="s">
        <v>71</v>
      </c>
      <c r="E52" s="173" t="s">
        <v>25</v>
      </c>
      <c r="L52" s="86" t="s">
        <v>93</v>
      </c>
    </row>
    <row r="53" spans="1:18" ht="26.1" customHeight="1">
      <c r="A53" s="367"/>
      <c r="B53" s="368"/>
      <c r="C53" s="174">
        <f>VLOOKUP(O39,Q39:S44,3)</f>
        <v>1140</v>
      </c>
      <c r="D53" s="110">
        <f>IF(I6&lt;N39,0,IF(I6-N39&gt;I30+C30,I30,IF(I6-N39-C30&gt;0,I6-N39-C30,0)))</f>
        <v>0</v>
      </c>
      <c r="E53" s="174">
        <f>C53*D53</f>
        <v>0</v>
      </c>
      <c r="L53" s="356" t="s">
        <v>79</v>
      </c>
      <c r="M53" s="357"/>
      <c r="N53" s="444" t="s">
        <v>113</v>
      </c>
      <c r="O53" s="445" t="s">
        <v>78</v>
      </c>
    </row>
    <row r="54" spans="1:18" ht="13.5" customHeight="1">
      <c r="L54" s="358"/>
      <c r="M54" s="359"/>
      <c r="N54" s="359"/>
      <c r="O54" s="446"/>
    </row>
    <row r="55" spans="1:18" ht="26.1" customHeight="1" thickBot="1">
      <c r="A55" s="367">
        <v>11</v>
      </c>
      <c r="B55" s="368" t="s">
        <v>118</v>
      </c>
      <c r="C55" s="131" t="s">
        <v>24</v>
      </c>
      <c r="D55" s="131" t="s">
        <v>71</v>
      </c>
      <c r="E55" s="173" t="s">
        <v>25</v>
      </c>
      <c r="L55" s="346">
        <f>I4*0.9</f>
        <v>0</v>
      </c>
      <c r="M55" s="347"/>
      <c r="N55" s="170">
        <f>I13</f>
        <v>0</v>
      </c>
      <c r="O55" s="171" t="b">
        <f>IF(L55&gt;=N55,TRUE)</f>
        <v>1</v>
      </c>
    </row>
    <row r="56" spans="1:18" ht="26.1" customHeight="1">
      <c r="A56" s="367"/>
      <c r="B56" s="368"/>
      <c r="C56" s="174">
        <f>S44</f>
        <v>2280</v>
      </c>
      <c r="D56" s="104">
        <f>I30-D53</f>
        <v>0</v>
      </c>
      <c r="E56" s="174">
        <f>C56*D56</f>
        <v>0</v>
      </c>
      <c r="L56" s="175"/>
      <c r="M56" s="175"/>
      <c r="N56" s="176"/>
    </row>
    <row r="57" spans="1:18" ht="13.5" customHeight="1" thickBot="1">
      <c r="L57" s="86" t="s">
        <v>140</v>
      </c>
    </row>
    <row r="58" spans="1:18" ht="30" customHeight="1">
      <c r="A58" s="177" t="s">
        <v>29</v>
      </c>
      <c r="B58" s="178" t="s">
        <v>85</v>
      </c>
      <c r="C58" s="103" t="str">
        <f>IF(AND(O55,Q60),"○","×")</f>
        <v>○</v>
      </c>
      <c r="L58" s="356" t="s">
        <v>80</v>
      </c>
      <c r="M58" s="357"/>
      <c r="N58" s="350" t="s">
        <v>99</v>
      </c>
      <c r="O58" s="179"/>
      <c r="P58" s="179"/>
      <c r="Q58" s="350" t="s">
        <v>115</v>
      </c>
      <c r="R58" s="351"/>
    </row>
    <row r="59" spans="1:18" ht="14.1" customHeight="1" thickBot="1">
      <c r="L59" s="358"/>
      <c r="M59" s="359"/>
      <c r="N59" s="360"/>
      <c r="O59" s="180" t="s">
        <v>100</v>
      </c>
      <c r="P59" s="181" t="s">
        <v>114</v>
      </c>
      <c r="Q59" s="352"/>
      <c r="R59" s="353"/>
    </row>
    <row r="60" spans="1:18" ht="30" customHeight="1" thickBot="1">
      <c r="A60" s="182">
        <v>12</v>
      </c>
      <c r="B60" s="183" t="s">
        <v>27</v>
      </c>
      <c r="C60" s="184">
        <f>IF(C58="○",E53+E56,"－")</f>
        <v>0</v>
      </c>
      <c r="F60" s="120"/>
      <c r="G60" s="185"/>
      <c r="L60" s="346">
        <f>I4*10%</f>
        <v>0</v>
      </c>
      <c r="M60" s="347"/>
      <c r="N60" s="186">
        <f>S34*-1</f>
        <v>0</v>
      </c>
      <c r="O60" s="187">
        <f>G17</f>
        <v>0</v>
      </c>
      <c r="P60" s="188">
        <f>N60-O60</f>
        <v>0</v>
      </c>
      <c r="Q60" s="348" t="b">
        <f>IF(L60&lt;=P60,TRUE)</f>
        <v>1</v>
      </c>
      <c r="R60" s="349"/>
    </row>
    <row r="61" spans="1:18" ht="14.1" customHeight="1"/>
    <row r="62" spans="1:18" ht="22.5" customHeight="1"/>
  </sheetData>
  <sheetProtection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123</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62" t="s">
        <v>43</v>
      </c>
      <c r="B2" s="463" t="s">
        <v>97</v>
      </c>
      <c r="C2" s="463"/>
      <c r="D2" s="463"/>
      <c r="E2" s="464" t="s">
        <v>48</v>
      </c>
      <c r="F2" s="464" t="s">
        <v>47</v>
      </c>
      <c r="G2" s="460"/>
      <c r="H2" s="460"/>
      <c r="I2" s="460"/>
      <c r="J2" s="460"/>
      <c r="K2" s="460"/>
      <c r="L2" s="464" t="s">
        <v>51</v>
      </c>
      <c r="M2" s="460"/>
      <c r="N2" s="460"/>
      <c r="O2" s="460"/>
      <c r="P2" s="460"/>
      <c r="Q2" s="460"/>
      <c r="R2" s="466" t="s">
        <v>96</v>
      </c>
      <c r="S2" s="467"/>
      <c r="T2" s="467"/>
      <c r="U2" s="467"/>
      <c r="V2" s="467"/>
      <c r="W2" s="460" t="s">
        <v>46</v>
      </c>
      <c r="X2" s="461"/>
      <c r="Y2" s="461"/>
    </row>
    <row r="3" spans="1:25" s="5" customFormat="1" ht="93.75" customHeight="1">
      <c r="A3" s="462"/>
      <c r="B3" s="463"/>
      <c r="C3" s="463"/>
      <c r="D3" s="463"/>
      <c r="E3" s="465"/>
      <c r="F3" s="46" t="s">
        <v>44</v>
      </c>
      <c r="G3" s="47" t="s">
        <v>14</v>
      </c>
      <c r="H3" s="48" t="s">
        <v>15</v>
      </c>
      <c r="I3" s="48" t="s">
        <v>16</v>
      </c>
      <c r="J3" s="48" t="s">
        <v>18</v>
      </c>
      <c r="K3" s="49" t="s">
        <v>17</v>
      </c>
      <c r="L3" s="50" t="s">
        <v>44</v>
      </c>
      <c r="M3" s="47" t="s">
        <v>14</v>
      </c>
      <c r="N3" s="48" t="s">
        <v>15</v>
      </c>
      <c r="O3" s="48" t="s">
        <v>16</v>
      </c>
      <c r="P3" s="51" t="s">
        <v>18</v>
      </c>
      <c r="Q3" s="49" t="s">
        <v>31</v>
      </c>
      <c r="R3" s="50" t="s">
        <v>44</v>
      </c>
      <c r="S3" s="47" t="s">
        <v>14</v>
      </c>
      <c r="T3" s="48" t="s">
        <v>15</v>
      </c>
      <c r="U3" s="48" t="s">
        <v>16</v>
      </c>
      <c r="V3" s="49" t="s">
        <v>18</v>
      </c>
      <c r="W3" s="50" t="s">
        <v>44</v>
      </c>
      <c r="X3" s="48" t="s">
        <v>16</v>
      </c>
      <c r="Y3" s="49" t="s">
        <v>45</v>
      </c>
    </row>
    <row r="4" spans="1:25" ht="27" customHeight="1">
      <c r="A4" s="52">
        <v>1</v>
      </c>
      <c r="B4" s="459" t="str">
        <f>申請書!N21&amp;""</f>
        <v/>
      </c>
      <c r="C4" s="459"/>
      <c r="D4" s="459"/>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458"/>
      <c r="C5" s="458"/>
      <c r="D5" s="458"/>
      <c r="E5" s="53"/>
      <c r="F5" s="69">
        <f t="shared" ref="F5:F13" si="2">SUM(G5:K5)</f>
        <v>0</v>
      </c>
      <c r="G5" s="75"/>
      <c r="H5" s="76"/>
      <c r="I5" s="76"/>
      <c r="J5" s="76"/>
      <c r="K5" s="77"/>
      <c r="L5" s="73">
        <f t="shared" si="0"/>
        <v>0</v>
      </c>
      <c r="M5" s="75"/>
      <c r="N5" s="76"/>
      <c r="O5" s="76"/>
      <c r="P5" s="78"/>
      <c r="Q5" s="241">
        <v>0</v>
      </c>
      <c r="R5" s="73">
        <f t="shared" ref="R5:R13" si="3">SUM(S5:V5)</f>
        <v>0</v>
      </c>
      <c r="S5" s="75"/>
      <c r="T5" s="76"/>
      <c r="U5" s="76"/>
      <c r="V5" s="77"/>
      <c r="W5" s="73">
        <f t="shared" si="1"/>
        <v>0</v>
      </c>
      <c r="X5" s="76"/>
      <c r="Y5" s="77"/>
    </row>
    <row r="6" spans="1:25" ht="27" customHeight="1">
      <c r="A6" s="52">
        <v>3</v>
      </c>
      <c r="B6" s="458"/>
      <c r="C6" s="458"/>
      <c r="D6" s="458"/>
      <c r="E6" s="53"/>
      <c r="F6" s="69">
        <f t="shared" si="2"/>
        <v>0</v>
      </c>
      <c r="G6" s="75"/>
      <c r="H6" s="76"/>
      <c r="I6" s="76"/>
      <c r="J6" s="76"/>
      <c r="K6" s="77"/>
      <c r="L6" s="73">
        <f t="shared" si="0"/>
        <v>0</v>
      </c>
      <c r="M6" s="75"/>
      <c r="N6" s="76"/>
      <c r="O6" s="76"/>
      <c r="P6" s="78"/>
      <c r="Q6" s="241">
        <v>0</v>
      </c>
      <c r="R6" s="73">
        <f t="shared" si="3"/>
        <v>0</v>
      </c>
      <c r="S6" s="75"/>
      <c r="T6" s="76"/>
      <c r="U6" s="76"/>
      <c r="V6" s="77"/>
      <c r="W6" s="73">
        <f t="shared" si="1"/>
        <v>0</v>
      </c>
      <c r="X6" s="76"/>
      <c r="Y6" s="77"/>
    </row>
    <row r="7" spans="1:25" ht="27" customHeight="1">
      <c r="A7" s="52">
        <v>4</v>
      </c>
      <c r="B7" s="458"/>
      <c r="C7" s="458"/>
      <c r="D7" s="458"/>
      <c r="E7" s="53"/>
      <c r="F7" s="69">
        <f t="shared" si="2"/>
        <v>0</v>
      </c>
      <c r="G7" s="75"/>
      <c r="H7" s="76"/>
      <c r="I7" s="76"/>
      <c r="J7" s="76"/>
      <c r="K7" s="77"/>
      <c r="L7" s="73">
        <f t="shared" si="0"/>
        <v>0</v>
      </c>
      <c r="M7" s="75"/>
      <c r="N7" s="76"/>
      <c r="O7" s="76"/>
      <c r="P7" s="78"/>
      <c r="Q7" s="241">
        <v>0</v>
      </c>
      <c r="R7" s="73">
        <f t="shared" si="3"/>
        <v>0</v>
      </c>
      <c r="S7" s="75"/>
      <c r="T7" s="76"/>
      <c r="U7" s="76"/>
      <c r="V7" s="77"/>
      <c r="W7" s="73">
        <f t="shared" si="1"/>
        <v>0</v>
      </c>
      <c r="X7" s="76"/>
      <c r="Y7" s="77"/>
    </row>
    <row r="8" spans="1:25" ht="27" customHeight="1">
      <c r="A8" s="52">
        <v>5</v>
      </c>
      <c r="B8" s="458"/>
      <c r="C8" s="458"/>
      <c r="D8" s="458"/>
      <c r="E8" s="53"/>
      <c r="F8" s="69">
        <f t="shared" si="2"/>
        <v>0</v>
      </c>
      <c r="G8" s="75"/>
      <c r="H8" s="76"/>
      <c r="I8" s="76"/>
      <c r="J8" s="76"/>
      <c r="K8" s="77"/>
      <c r="L8" s="73">
        <f t="shared" si="0"/>
        <v>0</v>
      </c>
      <c r="M8" s="75"/>
      <c r="N8" s="76"/>
      <c r="O8" s="76"/>
      <c r="P8" s="78"/>
      <c r="Q8" s="241">
        <v>0</v>
      </c>
      <c r="R8" s="73">
        <f t="shared" si="3"/>
        <v>0</v>
      </c>
      <c r="S8" s="75"/>
      <c r="T8" s="76"/>
      <c r="U8" s="76"/>
      <c r="V8" s="77"/>
      <c r="W8" s="73">
        <f t="shared" si="1"/>
        <v>0</v>
      </c>
      <c r="X8" s="76"/>
      <c r="Y8" s="77"/>
    </row>
    <row r="9" spans="1:25" ht="27" customHeight="1">
      <c r="A9" s="52">
        <v>6</v>
      </c>
      <c r="B9" s="458"/>
      <c r="C9" s="458"/>
      <c r="D9" s="458"/>
      <c r="E9" s="53"/>
      <c r="F9" s="69">
        <f t="shared" si="2"/>
        <v>0</v>
      </c>
      <c r="G9" s="75"/>
      <c r="H9" s="76"/>
      <c r="I9" s="76"/>
      <c r="J9" s="76"/>
      <c r="K9" s="77"/>
      <c r="L9" s="73">
        <f t="shared" si="0"/>
        <v>0</v>
      </c>
      <c r="M9" s="75"/>
      <c r="N9" s="76"/>
      <c r="O9" s="76"/>
      <c r="P9" s="78"/>
      <c r="Q9" s="241">
        <v>0</v>
      </c>
      <c r="R9" s="73">
        <f t="shared" si="3"/>
        <v>0</v>
      </c>
      <c r="S9" s="75"/>
      <c r="T9" s="76"/>
      <c r="U9" s="76"/>
      <c r="V9" s="77"/>
      <c r="W9" s="73">
        <f t="shared" si="1"/>
        <v>0</v>
      </c>
      <c r="X9" s="76"/>
      <c r="Y9" s="77"/>
    </row>
    <row r="10" spans="1:25" ht="27" customHeight="1">
      <c r="A10" s="52">
        <v>7</v>
      </c>
      <c r="B10" s="458"/>
      <c r="C10" s="458"/>
      <c r="D10" s="458"/>
      <c r="E10" s="53"/>
      <c r="F10" s="69">
        <f t="shared" si="2"/>
        <v>0</v>
      </c>
      <c r="G10" s="75"/>
      <c r="H10" s="76"/>
      <c r="I10" s="76"/>
      <c r="J10" s="76"/>
      <c r="K10" s="77"/>
      <c r="L10" s="73">
        <f t="shared" si="0"/>
        <v>0</v>
      </c>
      <c r="M10" s="75"/>
      <c r="N10" s="76"/>
      <c r="O10" s="76"/>
      <c r="P10" s="78"/>
      <c r="Q10" s="241">
        <v>0</v>
      </c>
      <c r="R10" s="73">
        <f t="shared" si="3"/>
        <v>0</v>
      </c>
      <c r="S10" s="75"/>
      <c r="T10" s="76"/>
      <c r="U10" s="76"/>
      <c r="V10" s="77"/>
      <c r="W10" s="73">
        <f t="shared" si="1"/>
        <v>0</v>
      </c>
      <c r="X10" s="76"/>
      <c r="Y10" s="77"/>
    </row>
    <row r="11" spans="1:25" ht="27" customHeight="1">
      <c r="A11" s="52">
        <v>8</v>
      </c>
      <c r="B11" s="458"/>
      <c r="C11" s="458"/>
      <c r="D11" s="458"/>
      <c r="E11" s="53"/>
      <c r="F11" s="69">
        <f t="shared" si="2"/>
        <v>0</v>
      </c>
      <c r="G11" s="75"/>
      <c r="H11" s="76"/>
      <c r="I11" s="76"/>
      <c r="J11" s="76"/>
      <c r="K11" s="77"/>
      <c r="L11" s="73">
        <f t="shared" si="0"/>
        <v>0</v>
      </c>
      <c r="M11" s="75"/>
      <c r="N11" s="76"/>
      <c r="O11" s="76"/>
      <c r="P11" s="78"/>
      <c r="Q11" s="241">
        <v>0</v>
      </c>
      <c r="R11" s="73">
        <f t="shared" si="3"/>
        <v>0</v>
      </c>
      <c r="S11" s="75"/>
      <c r="T11" s="76"/>
      <c r="U11" s="76"/>
      <c r="V11" s="77"/>
      <c r="W11" s="73">
        <f t="shared" si="1"/>
        <v>0</v>
      </c>
      <c r="X11" s="76"/>
      <c r="Y11" s="77"/>
    </row>
    <row r="12" spans="1:25" ht="27" customHeight="1">
      <c r="A12" s="52">
        <v>9</v>
      </c>
      <c r="B12" s="458"/>
      <c r="C12" s="458"/>
      <c r="D12" s="458"/>
      <c r="E12" s="53"/>
      <c r="F12" s="69">
        <f t="shared" si="2"/>
        <v>0</v>
      </c>
      <c r="G12" s="75"/>
      <c r="H12" s="76"/>
      <c r="I12" s="76"/>
      <c r="J12" s="76"/>
      <c r="K12" s="77"/>
      <c r="L12" s="73">
        <f t="shared" si="0"/>
        <v>0</v>
      </c>
      <c r="M12" s="75"/>
      <c r="N12" s="76"/>
      <c r="O12" s="76"/>
      <c r="P12" s="78"/>
      <c r="Q12" s="241">
        <v>0</v>
      </c>
      <c r="R12" s="73">
        <f t="shared" si="3"/>
        <v>0</v>
      </c>
      <c r="S12" s="75"/>
      <c r="T12" s="76"/>
      <c r="U12" s="76"/>
      <c r="V12" s="77"/>
      <c r="W12" s="73">
        <f t="shared" si="1"/>
        <v>0</v>
      </c>
      <c r="X12" s="76"/>
      <c r="Y12" s="77"/>
    </row>
    <row r="13" spans="1:25" ht="27" customHeight="1" thickBot="1">
      <c r="A13" s="52">
        <v>10</v>
      </c>
      <c r="B13" s="458"/>
      <c r="C13" s="458"/>
      <c r="D13" s="458"/>
      <c r="E13" s="53"/>
      <c r="F13" s="69">
        <f t="shared" si="2"/>
        <v>0</v>
      </c>
      <c r="G13" s="75"/>
      <c r="H13" s="76"/>
      <c r="I13" s="76"/>
      <c r="J13" s="76"/>
      <c r="K13" s="77"/>
      <c r="L13" s="73">
        <f t="shared" si="0"/>
        <v>0</v>
      </c>
      <c r="M13" s="75"/>
      <c r="N13" s="76"/>
      <c r="O13" s="76"/>
      <c r="P13" s="78"/>
      <c r="Q13" s="241">
        <v>0</v>
      </c>
      <c r="R13" s="73">
        <f t="shared" si="3"/>
        <v>0</v>
      </c>
      <c r="S13" s="75"/>
      <c r="T13" s="76"/>
      <c r="U13" s="76"/>
      <c r="V13" s="77"/>
      <c r="W13" s="73">
        <f t="shared" si="1"/>
        <v>0</v>
      </c>
      <c r="X13" s="76"/>
      <c r="Y13" s="77"/>
    </row>
    <row r="14" spans="1:25" ht="27" customHeight="1" thickTop="1">
      <c r="A14" s="54"/>
      <c r="B14" s="54"/>
      <c r="C14" s="54"/>
      <c r="D14" s="45"/>
      <c r="E14" s="55" t="s">
        <v>44</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98</v>
      </c>
      <c r="S15" s="45"/>
      <c r="T15" s="58"/>
      <c r="U15" s="58"/>
      <c r="V15" s="45"/>
      <c r="W15" s="45"/>
      <c r="X15" s="58"/>
      <c r="Y15" s="45"/>
    </row>
    <row r="16" spans="1:25" ht="31.5" customHeight="1">
      <c r="A16" s="56" t="s">
        <v>142</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2021-06-07T06:34:12Z</dcterms:modified>
</cp:coreProperties>
</file>