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L:\06_介護サービス班（介護人材）\b-04-04 介護テクノロジー定着支援事業\R8　介護テクノロジー定着支援事業\05 交付要領・実施要領作成\"/>
    </mc:Choice>
  </mc:AlternateContent>
  <xr:revisionPtr revIDLastSave="0" documentId="13_ncr:1_{6A2F7D4C-CCDB-4EB9-87AE-C043CBA1B6DC}" xr6:coauthVersionLast="47" xr6:coauthVersionMax="47" xr10:uidLastSave="{00000000-0000-0000-0000-000000000000}"/>
  <bookViews>
    <workbookView xWindow="28690" yWindow="1540" windowWidth="29020" windowHeight="15700" tabRatio="703" activeTab="5" xr2:uid="{00000000-000D-0000-FFFF-FFFF00000000}"/>
  </bookViews>
  <sheets>
    <sheet name="別紙１ " sheetId="202" r:id="rId1"/>
    <sheet name="別紙2" sheetId="219" r:id="rId2"/>
    <sheet name="（参考様式）令和７年度歳入・歳出予算（見込）書" sheetId="91" r:id="rId3"/>
    <sheet name="★補助額計算書入力手順★" sheetId="215" r:id="rId4"/>
    <sheet name="★補助額計算書★" sheetId="216" r:id="rId5"/>
    <sheet name="★付帯経費計算表★" sheetId="217" r:id="rId6"/>
    <sheet name="さわらないでください。" sheetId="218" r:id="rId7"/>
    <sheet name="Sheet1" sheetId="209" r:id="rId8"/>
  </sheets>
  <definedNames>
    <definedName name="_xlnm._FilterDatabase" localSheetId="5" hidden="1">★付帯経費計算表★!#REF!</definedName>
    <definedName name="_xlnm.Print_Area" localSheetId="2">'（参考様式）令和７年度歳入・歳出予算（見込）書'!$A$1:$C$19</definedName>
    <definedName name="_xlnm.Print_Area" localSheetId="5">★付帯経費計算表★!$A$1:$J$29</definedName>
    <definedName name="_xlnm.Print_Area" localSheetId="4">★補助額計算書★!$A$1:$N$92</definedName>
    <definedName name="_xlnm.Print_Area" localSheetId="3">★補助額計算書入力手順★!$A$1:$P$142</definedName>
    <definedName name="_xlnm.Print_Area" localSheetId="0">'別紙１ '!$A$1:$G$17</definedName>
    <definedName name="_xlnm.Print_Area" localSheetId="1">別紙2!$A$1:$C$7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8" i="216" l="1"/>
  <c r="H88" i="216"/>
  <c r="L81" i="216"/>
  <c r="L50" i="216"/>
  <c r="I81" i="216" l="1"/>
  <c r="E13" i="202" l="1"/>
  <c r="C13" i="202"/>
  <c r="K64" i="216"/>
  <c r="K63" i="216"/>
  <c r="K62" i="216"/>
  <c r="K61" i="216"/>
  <c r="K60" i="216"/>
  <c r="K59" i="216"/>
  <c r="K58" i="216"/>
  <c r="K50" i="216"/>
  <c r="G13" i="202"/>
  <c r="H81" i="216"/>
  <c r="K81" i="216" l="1"/>
  <c r="M81" i="216" s="1"/>
  <c r="J81" i="216"/>
  <c r="C12" i="202" s="1"/>
  <c r="J64" i="216" l="1"/>
  <c r="J63" i="216"/>
  <c r="J62" i="216"/>
  <c r="J61" i="216"/>
  <c r="J60" i="216"/>
  <c r="J59" i="216"/>
  <c r="J58" i="216"/>
  <c r="J54" i="216"/>
  <c r="M50" i="216"/>
  <c r="K54" i="216"/>
  <c r="J56" i="216"/>
  <c r="J55" i="216"/>
  <c r="J52" i="216"/>
  <c r="J51" i="216"/>
  <c r="J50" i="216"/>
  <c r="L54" i="216"/>
  <c r="L48" i="216"/>
  <c r="J48" i="216"/>
  <c r="K48" i="216" s="1"/>
  <c r="L47" i="216"/>
  <c r="J47" i="216"/>
  <c r="K47" i="216" s="1"/>
  <c r="L46" i="216"/>
  <c r="J46" i="216"/>
  <c r="K46" i="216" s="1"/>
  <c r="L45" i="216"/>
  <c r="J45" i="216"/>
  <c r="K45" i="216" s="1"/>
  <c r="L44" i="216"/>
  <c r="J44" i="216"/>
  <c r="K44" i="216" s="1"/>
  <c r="L43" i="216"/>
  <c r="J43" i="216"/>
  <c r="K43" i="216" s="1"/>
  <c r="L42" i="216"/>
  <c r="J42" i="216"/>
  <c r="K42" i="216" s="1"/>
  <c r="L41" i="216"/>
  <c r="J41" i="216"/>
  <c r="K41" i="216" s="1"/>
  <c r="L40" i="216"/>
  <c r="J40" i="216"/>
  <c r="K40" i="216" s="1"/>
  <c r="L39" i="216"/>
  <c r="J39" i="216"/>
  <c r="K39" i="216" s="1"/>
  <c r="L38" i="216"/>
  <c r="J38" i="216"/>
  <c r="K38" i="216" s="1"/>
  <c r="L37" i="216"/>
  <c r="J37" i="216"/>
  <c r="J36" i="216"/>
  <c r="K36" i="216" s="1"/>
  <c r="L36" i="216"/>
  <c r="K37" i="216" l="1"/>
  <c r="K65" i="216" s="1"/>
  <c r="E11" i="202" s="1"/>
  <c r="J65" i="216"/>
  <c r="C11" i="202" s="1"/>
  <c r="M48" i="216"/>
  <c r="M54" i="216"/>
  <c r="M39" i="216"/>
  <c r="M43" i="216"/>
  <c r="M47" i="216"/>
  <c r="M40" i="216"/>
  <c r="M41" i="216"/>
  <c r="M45" i="216"/>
  <c r="M38" i="216"/>
  <c r="M42" i="216"/>
  <c r="M46" i="216"/>
  <c r="M44" i="216"/>
  <c r="M36" i="216"/>
  <c r="M37" i="216" l="1"/>
  <c r="F6" i="216" a="1"/>
  <c r="F6" i="216" s="1"/>
  <c r="G25" i="216" a="1"/>
  <c r="G25" i="216" s="1"/>
  <c r="F17" i="216" a="1"/>
  <c r="F17" i="216" s="1"/>
  <c r="L61" i="216"/>
  <c r="L60" i="216"/>
  <c r="L59" i="216"/>
  <c r="L58" i="216"/>
  <c r="L65" i="216" s="1"/>
  <c r="F11" i="202" s="1"/>
  <c r="F13" i="202"/>
  <c r="B17" i="91"/>
  <c r="F12" i="202"/>
  <c r="B15" i="91"/>
  <c r="G83" i="216"/>
  <c r="B12" i="216"/>
  <c r="E25" i="217"/>
  <c r="L64" i="216"/>
  <c r="L63" i="216"/>
  <c r="L62" i="216"/>
  <c r="B16" i="91" l="1"/>
  <c r="M60" i="216"/>
  <c r="M64" i="216"/>
  <c r="M61" i="216"/>
  <c r="M58" i="216"/>
  <c r="M62" i="216"/>
  <c r="M59" i="216"/>
  <c r="M63" i="216"/>
  <c r="M65" i="216" l="1"/>
  <c r="L88" i="216" s="1"/>
  <c r="G14" i="202" s="1"/>
  <c r="E12" i="202"/>
  <c r="G12" i="202" l="1"/>
  <c r="B18" i="91"/>
  <c r="G11" i="202"/>
  <c r="B7" i="91" l="1"/>
  <c r="B8" i="91" l="1"/>
  <c r="B10" i="9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関口　嵩</author>
  </authors>
  <commentList>
    <comment ref="G36" authorId="0" shapeId="0" xr:uid="{65A13E4D-F756-425D-873F-B5BA85997B0E}">
      <text>
        <r>
          <rPr>
            <b/>
            <sz val="11"/>
            <color indexed="81"/>
            <rFont val="MS P ゴシック"/>
            <family val="3"/>
            <charset val="128"/>
          </rPr>
          <t>以下、オレンジのセルは補助上限台数の制限を受けます。ただし、「インカム」等は制限を受けませんので、「１」=一式と入力ください。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<sst xmlns="http://schemas.openxmlformats.org/spreadsheetml/2006/main" count="544" uniqueCount="327">
  <si>
    <t>合計</t>
    <rPh sb="0" eb="2">
      <t>ゴウケイ</t>
    </rPh>
    <phoneticPr fontId="4"/>
  </si>
  <si>
    <t>事業区分</t>
    <rPh sb="0" eb="2">
      <t>ジギョウ</t>
    </rPh>
    <rPh sb="2" eb="4">
      <t>クブン</t>
    </rPh>
    <phoneticPr fontId="4"/>
  </si>
  <si>
    <t>科目</t>
    <rPh sb="0" eb="2">
      <t>カモク</t>
    </rPh>
    <phoneticPr fontId="4"/>
  </si>
  <si>
    <t>金額</t>
    <rPh sb="0" eb="2">
      <t>キンガク</t>
    </rPh>
    <phoneticPr fontId="4"/>
  </si>
  <si>
    <t>歳入</t>
    <rPh sb="0" eb="2">
      <t>サイニュウ</t>
    </rPh>
    <phoneticPr fontId="4"/>
  </si>
  <si>
    <t>歳出</t>
    <rPh sb="0" eb="2">
      <t>サイシュツ</t>
    </rPh>
    <phoneticPr fontId="4"/>
  </si>
  <si>
    <t>　</t>
    <phoneticPr fontId="4"/>
  </si>
  <si>
    <t>　</t>
    <phoneticPr fontId="4"/>
  </si>
  <si>
    <t>(E)</t>
    <phoneticPr fontId="4"/>
  </si>
  <si>
    <t>（D）</t>
    <phoneticPr fontId="4"/>
  </si>
  <si>
    <t>（単位：円）</t>
    <phoneticPr fontId="4"/>
  </si>
  <si>
    <t>　</t>
    <phoneticPr fontId="4"/>
  </si>
  <si>
    <t>（参考様式）</t>
    <phoneticPr fontId="4"/>
  </si>
  <si>
    <t>摘要</t>
    <rPh sb="0" eb="2">
      <t>テキヨウ</t>
    </rPh>
    <phoneticPr fontId="4"/>
  </si>
  <si>
    <t>780_地域密着型通所介護</t>
  </si>
  <si>
    <t>770_看護小規模多機能型居宅介護</t>
  </si>
  <si>
    <t>760_定期巡回・随時対応型訪問介護看護</t>
  </si>
  <si>
    <t>730_小規模多機能型居宅介護</t>
  </si>
  <si>
    <t>720_認知症対応型通所介護</t>
  </si>
  <si>
    <t>710_夜間対応型訪問介護</t>
  </si>
  <si>
    <t>550_介護医療院</t>
  </si>
  <si>
    <t>540_地域密着型介護老人福祉施設入居者生活介護</t>
  </si>
  <si>
    <t>530_介護療養型医療施設</t>
  </si>
  <si>
    <t>520_介護老人保健施設</t>
  </si>
  <si>
    <t>510_介護老人福祉施設</t>
  </si>
  <si>
    <t>430_居宅介護支援</t>
  </si>
  <si>
    <t>410_特定福祉用具販売</t>
  </si>
  <si>
    <t>364_地域密着型特定施設入居者生活介護（サービス付き高齢者向け住宅）</t>
  </si>
  <si>
    <t>363_地域密着型特定施設入居者生活介護（養護老人ホーム）</t>
  </si>
  <si>
    <t>362_地域密着型特定施設入居者生活介護（軽費老人ホーム）</t>
  </si>
  <si>
    <t>361_地域密着型特定施設入居者生活介護（有料老人ホーム）</t>
  </si>
  <si>
    <t>338_特定施設入居者生活介護（養護老人ホーム・外部サービス利用型）</t>
  </si>
  <si>
    <t>337_特定施設入居者生活介護（サービス付き高齢者向け住宅・外部サービス利用型）</t>
  </si>
  <si>
    <t>336_特定施設入居者生活介護（軽費老人ホーム・外部サービス利用型）</t>
  </si>
  <si>
    <t>335_特定施設入居者生活介護（有料老人ホーム・外部サービス利用型）</t>
  </si>
  <si>
    <t>334_特定施設入居者生活介護（サービス付き高齢者向け住宅）</t>
  </si>
  <si>
    <t>333_特定施設入居者生活介護（養護老人ホーム）</t>
  </si>
  <si>
    <t>332_特定施設入居者生活介護（軽費老人ホーム）</t>
  </si>
  <si>
    <t>331_特定施設入居者生活介護（有料老人ホーム）</t>
  </si>
  <si>
    <t>320_認知症対応型共同生活介護</t>
  </si>
  <si>
    <t>551_短期入所療養介護（介護医療院）</t>
  </si>
  <si>
    <t>230_短期入所療養介護（介護療養型医療施設）</t>
  </si>
  <si>
    <t>220_短期入所療養介護（介護老人保健施設）</t>
  </si>
  <si>
    <t>210_短期入所生活介護</t>
  </si>
  <si>
    <t>170_福祉用具貸与</t>
  </si>
  <si>
    <t>160_通所リハビリテーション</t>
  </si>
  <si>
    <t>155_通所介護（療養通所介護）</t>
  </si>
  <si>
    <t>150_通所介護</t>
  </si>
  <si>
    <t>140_訪問リハビリテーション</t>
  </si>
  <si>
    <t>130_訪問看護</t>
  </si>
  <si>
    <t>120_訪問入浴介護</t>
  </si>
  <si>
    <t>110_訪問介護</t>
  </si>
  <si>
    <t>※　事業所全体の収支ではなく、当事業に係る経費のみ記載すること。</t>
    <rPh sb="2" eb="5">
      <t>ジギョウショ</t>
    </rPh>
    <rPh sb="5" eb="7">
      <t>ゼンタイ</t>
    </rPh>
    <rPh sb="8" eb="10">
      <t>シュウシ</t>
    </rPh>
    <rPh sb="15" eb="18">
      <t>トウジギョウ</t>
    </rPh>
    <rPh sb="19" eb="20">
      <t>カカ</t>
    </rPh>
    <rPh sb="21" eb="23">
      <t>ケイヒ</t>
    </rPh>
    <rPh sb="25" eb="27">
      <t>キサイ</t>
    </rPh>
    <phoneticPr fontId="4"/>
  </si>
  <si>
    <t>県補助金</t>
    <rPh sb="0" eb="1">
      <t>ケン</t>
    </rPh>
    <rPh sb="1" eb="4">
      <t>ホジョキン</t>
    </rPh>
    <phoneticPr fontId="4"/>
  </si>
  <si>
    <t>自己負担額</t>
    <rPh sb="0" eb="2">
      <t>ジコ</t>
    </rPh>
    <rPh sb="2" eb="5">
      <t>フタンガク</t>
    </rPh>
    <phoneticPr fontId="4"/>
  </si>
  <si>
    <t>寄付金その他の収入額</t>
    <rPh sb="0" eb="3">
      <t>キフキン</t>
    </rPh>
    <rPh sb="5" eb="6">
      <t>タ</t>
    </rPh>
    <rPh sb="7" eb="10">
      <t>シュウニュウガク</t>
    </rPh>
    <phoneticPr fontId="4"/>
  </si>
  <si>
    <t>介護テクノロジー等の導入支援</t>
    <rPh sb="0" eb="2">
      <t>カイゴ</t>
    </rPh>
    <rPh sb="8" eb="9">
      <t>トウ</t>
    </rPh>
    <rPh sb="10" eb="12">
      <t>ドウニュウ</t>
    </rPh>
    <rPh sb="12" eb="14">
      <t>シエン</t>
    </rPh>
    <phoneticPr fontId="4"/>
  </si>
  <si>
    <t>介護テクノロジーのパッケージ型導入支援</t>
    <phoneticPr fontId="4"/>
  </si>
  <si>
    <t>導入支援と一体的に行う業務改善支援</t>
    <rPh sb="0" eb="2">
      <t>ドウニュウ</t>
    </rPh>
    <rPh sb="2" eb="4">
      <t>シエン</t>
    </rPh>
    <rPh sb="5" eb="8">
      <t>イッタイテキ</t>
    </rPh>
    <rPh sb="9" eb="10">
      <t>オコナ</t>
    </rPh>
    <rPh sb="11" eb="13">
      <t>ギョウム</t>
    </rPh>
    <rPh sb="13" eb="15">
      <t>カイゼン</t>
    </rPh>
    <rPh sb="15" eb="17">
      <t>シエン</t>
    </rPh>
    <phoneticPr fontId="4"/>
  </si>
  <si>
    <t>手順１.入力が必要な表を確認</t>
    <rPh sb="0" eb="2">
      <t>テジュン</t>
    </rPh>
    <rPh sb="4" eb="6">
      <t>ニュウリョク</t>
    </rPh>
    <rPh sb="7" eb="9">
      <t>ヒツヨウ</t>
    </rPh>
    <rPh sb="10" eb="11">
      <t>ヒョウ</t>
    </rPh>
    <rPh sb="12" eb="14">
      <t>カクニン</t>
    </rPh>
    <phoneticPr fontId="23"/>
  </si>
  <si>
    <t xml:space="preserve"> ①介護業務支援（介護ソフトを含む）を導入するかを選択</t>
    <phoneticPr fontId="23"/>
  </si>
  <si>
    <t xml:space="preserve"> 　 「プルダウンから選択」をクリック→右側の　　　　をクリック→表示される「はい」または「いいえ」をクリック</t>
    <phoneticPr fontId="23"/>
  </si>
  <si>
    <t xml:space="preserve"> ②（上記① で「はい」の場合のみ）</t>
    <rPh sb="3" eb="5">
      <t>ジョウキ</t>
    </rPh>
    <phoneticPr fontId="23"/>
  </si>
  <si>
    <t xml:space="preserve"> 　 介護業務支援（介護ソフトを含む）と連動することで効果が高まると判断できるテクノロジーを一緒に導入するか選択</t>
    <phoneticPr fontId="23"/>
  </si>
  <si>
    <t>　　「プルダウンから選択」をクリック→右側の　　　　をクリック→表示される「はい」または「いいえ」をクリック</t>
    <phoneticPr fontId="23"/>
  </si>
  <si>
    <t>　 →手順３のとおり「（１）介護テクノロジーの導入支援」の表に入力</t>
    <phoneticPr fontId="23"/>
  </si>
  <si>
    <t xml:space="preserve"> ・（２）介護テクノロジーのパッケージ型導入支援</t>
    <rPh sb="5" eb="7">
      <t>カイゴ</t>
    </rPh>
    <rPh sb="19" eb="20">
      <t>ガタ</t>
    </rPh>
    <rPh sb="20" eb="22">
      <t>ドウニュウ</t>
    </rPh>
    <rPh sb="22" eb="24">
      <t>シエン</t>
    </rPh>
    <phoneticPr fontId="23"/>
  </si>
  <si>
    <t>手順２.事業所名とサービス種別を入力</t>
    <rPh sb="0" eb="2">
      <t>テジュン</t>
    </rPh>
    <rPh sb="4" eb="7">
      <t>ジギョウショ</t>
    </rPh>
    <rPh sb="7" eb="8">
      <t>メイ</t>
    </rPh>
    <rPh sb="13" eb="15">
      <t>シュベツ</t>
    </rPh>
    <rPh sb="16" eb="18">
      <t>ニュウリョク</t>
    </rPh>
    <phoneticPr fontId="23"/>
  </si>
  <si>
    <t xml:space="preserve"> ①申請する事業所名を入力</t>
    <rPh sb="2" eb="4">
      <t>シンセイ</t>
    </rPh>
    <rPh sb="6" eb="10">
      <t>ジギョウショメイ</t>
    </rPh>
    <rPh sb="11" eb="13">
      <t>ニュウリョク</t>
    </rPh>
    <phoneticPr fontId="23"/>
  </si>
  <si>
    <t xml:space="preserve"> ②「プルダウンから選択」をクリック→右側の　　　　をクリック→申請する事業所のサービス種別を選択</t>
    <rPh sb="32" eb="34">
      <t>シンセイ</t>
    </rPh>
    <rPh sb="36" eb="39">
      <t>ジギョウショ</t>
    </rPh>
    <rPh sb="44" eb="46">
      <t>シュベツ</t>
    </rPh>
    <rPh sb="47" eb="49">
      <t>センタク</t>
    </rPh>
    <phoneticPr fontId="23"/>
  </si>
  <si>
    <t>手順３.（１）介護テクノロジーの導入支援に申請する場合、次のとおり入力</t>
    <rPh sb="0" eb="2">
      <t>テジュン</t>
    </rPh>
    <rPh sb="21" eb="23">
      <t>シンセイ</t>
    </rPh>
    <rPh sb="25" eb="27">
      <t>バアイ</t>
    </rPh>
    <rPh sb="28" eb="29">
      <t>ツギ</t>
    </rPh>
    <rPh sb="33" eb="35">
      <t>ニュウリョク</t>
    </rPh>
    <phoneticPr fontId="23"/>
  </si>
  <si>
    <t xml:space="preserve"> ①エントリーフォームへ添付する見積書が手元にあることを確認のうえ、機器ごとに「導入する場合は選択」をクリック</t>
    <rPh sb="12" eb="14">
      <t>テンプ</t>
    </rPh>
    <rPh sb="16" eb="19">
      <t>ミツモリショ</t>
    </rPh>
    <rPh sb="20" eb="22">
      <t>テモト</t>
    </rPh>
    <rPh sb="28" eb="30">
      <t>カクニン</t>
    </rPh>
    <rPh sb="34" eb="36">
      <t>キキ</t>
    </rPh>
    <phoneticPr fontId="23"/>
  </si>
  <si>
    <t>　　→右側の　　　　 をクリック→表示される「〇」をクリック</t>
    <phoneticPr fontId="23"/>
  </si>
  <si>
    <t xml:space="preserve"> ②見積書を参照し、機器ごとに製品名、台数（介護ソフトの場合は不要）、税抜の機器導入費（対象外経費、付帯経費を除く）を入力</t>
    <rPh sb="2" eb="5">
      <t>ミツモリショ</t>
    </rPh>
    <rPh sb="6" eb="8">
      <t>サンショウ</t>
    </rPh>
    <rPh sb="10" eb="12">
      <t>キキ</t>
    </rPh>
    <rPh sb="15" eb="18">
      <t>セイヒンメイ</t>
    </rPh>
    <rPh sb="19" eb="21">
      <t>ダイスウ</t>
    </rPh>
    <rPh sb="22" eb="24">
      <t>カイゴ</t>
    </rPh>
    <rPh sb="28" eb="30">
      <t>バアイ</t>
    </rPh>
    <rPh sb="31" eb="33">
      <t>フヨウ</t>
    </rPh>
    <rPh sb="35" eb="36">
      <t>ゼイ</t>
    </rPh>
    <rPh sb="36" eb="37">
      <t>ヌ</t>
    </rPh>
    <rPh sb="38" eb="40">
      <t>キキ</t>
    </rPh>
    <rPh sb="40" eb="42">
      <t>ドウニュウ</t>
    </rPh>
    <rPh sb="42" eb="43">
      <t>ヒ</t>
    </rPh>
    <rPh sb="44" eb="49">
      <t>タイショウガイケイヒ</t>
    </rPh>
    <rPh sb="50" eb="52">
      <t>フタイ</t>
    </rPh>
    <rPh sb="52" eb="54">
      <t>ケイヒ</t>
    </rPh>
    <rPh sb="55" eb="56">
      <t>ノゾ</t>
    </rPh>
    <rPh sb="59" eb="61">
      <t>ニュウリョク</t>
    </rPh>
    <phoneticPr fontId="23"/>
  </si>
  <si>
    <t xml:space="preserve"> ③テクノロジーの導入に付帯して必要な経費について申請する場合は、手順５のとおり付帯経費を算出し、</t>
    <rPh sb="16" eb="18">
      <t>ヒツヨウ</t>
    </rPh>
    <rPh sb="19" eb="21">
      <t>ケイヒ</t>
    </rPh>
    <rPh sb="25" eb="27">
      <t>シンセイ</t>
    </rPh>
    <rPh sb="29" eb="31">
      <t>バアイ</t>
    </rPh>
    <rPh sb="33" eb="35">
      <t>テジュン</t>
    </rPh>
    <rPh sb="40" eb="42">
      <t>フタイ</t>
    </rPh>
    <rPh sb="42" eb="44">
      <t>ケイヒ</t>
    </rPh>
    <rPh sb="45" eb="47">
      <t>サンシュツ</t>
    </rPh>
    <phoneticPr fontId="23"/>
  </si>
  <si>
    <t>　　手順５の⑤⑥の経費を、付帯するテクノロジーごとに入力</t>
    <rPh sb="9" eb="11">
      <t>ケイヒ</t>
    </rPh>
    <phoneticPr fontId="23"/>
  </si>
  <si>
    <r>
      <t xml:space="preserve"> ④</t>
    </r>
    <r>
      <rPr>
        <b/>
        <u/>
        <sz val="14"/>
        <color rgb="FF000000"/>
        <rFont val="UD デジタル 教科書体 NK-B"/>
        <family val="1"/>
        <charset val="128"/>
      </rPr>
      <t>（介護ソフトを導入される場合のみ入力）</t>
    </r>
    <r>
      <rPr>
        <b/>
        <sz val="14"/>
        <color rgb="FF000000"/>
        <rFont val="UD デジタル 教科書体 NK-B"/>
        <family val="1"/>
        <charset val="128"/>
      </rPr>
      <t>「契約方法をプルダウンから選択」をクリック→右側の　　　　　をクリック</t>
    </r>
    <rPh sb="41" eb="43">
      <t>ケイヤク</t>
    </rPh>
    <rPh sb="43" eb="45">
      <t>ホウホウ</t>
    </rPh>
    <rPh sb="52" eb="54">
      <t>ナイヨウ</t>
    </rPh>
    <phoneticPr fontId="23"/>
  </si>
  <si>
    <t>　　　　→表示される契約方法から該当の内容をクリックし、次のとおり入力</t>
    <rPh sb="33" eb="35">
      <t>ニュウリョク</t>
    </rPh>
    <phoneticPr fontId="23"/>
  </si>
  <si>
    <t xml:space="preserve">       　　・職員数により合計金額が変動する契約以外</t>
    <rPh sb="27" eb="29">
      <t>イガイ</t>
    </rPh>
    <phoneticPr fontId="23"/>
  </si>
  <si>
    <t xml:space="preserve">              →「職員数に応じて必要なライセンス数が変動しないもの」をクリック</t>
    <phoneticPr fontId="23"/>
  </si>
  <si>
    <t xml:space="preserve">       　　・職員数により合計金額が変動する契約</t>
    <phoneticPr fontId="23"/>
  </si>
  <si>
    <t xml:space="preserve">     　　　　→「職員数に応じて必要なライセンス数が変動するもの」をクリック→「職員数をプルダウンから選択」をクリック</t>
    <phoneticPr fontId="23"/>
  </si>
  <si>
    <t xml:space="preserve">                →右側の　　　　をクリック→表示される項目から該当の職員数をクリック</t>
    <rPh sb="30" eb="32">
      <t>ヒョウジ</t>
    </rPh>
    <rPh sb="35" eb="37">
      <t>コウモク</t>
    </rPh>
    <rPh sb="39" eb="41">
      <t>ガイトウ</t>
    </rPh>
    <rPh sb="42" eb="44">
      <t>ショクイン</t>
    </rPh>
    <rPh sb="44" eb="45">
      <t>スウ</t>
    </rPh>
    <phoneticPr fontId="23"/>
  </si>
  <si>
    <t>　 　　　　・訪問介護事業所等の居宅サービス事業所又は居宅介護支援事業所（介護予防も含む。）であって、</t>
    <phoneticPr fontId="23"/>
  </si>
  <si>
    <t xml:space="preserve">  　　　　　 令和７年度中に「ケアプランデータ連携システム」により５事業所以上とデータ連携を実施する場合</t>
    <rPh sb="8" eb="10">
      <t>レイワ</t>
    </rPh>
    <rPh sb="11" eb="14">
      <t>ネンドチュウ</t>
    </rPh>
    <rPh sb="24" eb="26">
      <t>レンケイ</t>
    </rPh>
    <phoneticPr fontId="23"/>
  </si>
  <si>
    <t xml:space="preserve">  　　　　　  →「ケアプランデータ連携システムで５事業所以上とデータ連携する場合のみ選択」をクリック→右側の　　　　　をクリック</t>
    <rPh sb="19" eb="21">
      <t>レンケイ</t>
    </rPh>
    <rPh sb="27" eb="30">
      <t>ジギョウショ</t>
    </rPh>
    <rPh sb="30" eb="32">
      <t>イジョウ</t>
    </rPh>
    <rPh sb="36" eb="38">
      <t>レンケイ</t>
    </rPh>
    <rPh sb="40" eb="42">
      <t>バアイ</t>
    </rPh>
    <rPh sb="44" eb="46">
      <t>センタク</t>
    </rPh>
    <rPh sb="53" eb="55">
      <t>ミギガワ</t>
    </rPh>
    <phoneticPr fontId="23"/>
  </si>
  <si>
    <t xml:space="preserve">    　　　　　→「5事業所以上と連携する」をクリック</t>
    <rPh sb="12" eb="15">
      <t>ジギョウショ</t>
    </rPh>
    <rPh sb="15" eb="17">
      <t>イジョウ</t>
    </rPh>
    <rPh sb="18" eb="20">
      <t>レンケイ</t>
    </rPh>
    <phoneticPr fontId="23"/>
  </si>
  <si>
    <t>手順４.（２）介護テクノロジーのパッケージ型導入支援に申請する場合、次のとおり入力</t>
    <rPh sb="0" eb="2">
      <t>テジュン</t>
    </rPh>
    <rPh sb="27" eb="29">
      <t>シンセイ</t>
    </rPh>
    <rPh sb="31" eb="33">
      <t>バアイ</t>
    </rPh>
    <rPh sb="34" eb="35">
      <t>ツギ</t>
    </rPh>
    <rPh sb="39" eb="41">
      <t>ニュウリョク</t>
    </rPh>
    <phoneticPr fontId="23"/>
  </si>
  <si>
    <t xml:space="preserve"> ①「介護業務支援と連動するテクノロジーをプルダウンから選択」をクリック→右側の　　　　　をクリック</t>
    <phoneticPr fontId="23"/>
  </si>
  <si>
    <t xml:space="preserve">    →表示される内容から該当の分野をクリック</t>
    <rPh sb="5" eb="7">
      <t>ヒョウジ</t>
    </rPh>
    <rPh sb="10" eb="12">
      <t>ナイヨウ</t>
    </rPh>
    <rPh sb="14" eb="16">
      <t>ガイトウ</t>
    </rPh>
    <rPh sb="17" eb="19">
      <t>ブンヤ</t>
    </rPh>
    <phoneticPr fontId="23"/>
  </si>
  <si>
    <t xml:space="preserve"> ②エントリーフォームへ添付する見積書が手元にあることを確認のうえ、機器ごとに「導入する場合は選択」をクリック</t>
    <rPh sb="12" eb="14">
      <t>テンプ</t>
    </rPh>
    <rPh sb="16" eb="19">
      <t>ミツモリショ</t>
    </rPh>
    <rPh sb="20" eb="22">
      <t>テモト</t>
    </rPh>
    <rPh sb="28" eb="30">
      <t>カクニン</t>
    </rPh>
    <rPh sb="34" eb="36">
      <t>キキ</t>
    </rPh>
    <phoneticPr fontId="23"/>
  </si>
  <si>
    <t>　　→右側の　　　　　 をクリック→表示される「〇」をクリック</t>
    <phoneticPr fontId="23"/>
  </si>
  <si>
    <t xml:space="preserve"> ③見積書を参照し、機器ごとに製品名、台数（介護業務支援（介護ソフト含む）は不要）、税抜きの機器導入費（対象外経費、付帯経費を除く）を入力</t>
    <rPh sb="2" eb="5">
      <t>ミツモリショ</t>
    </rPh>
    <rPh sb="6" eb="8">
      <t>サンショウ</t>
    </rPh>
    <rPh sb="10" eb="12">
      <t>キキ</t>
    </rPh>
    <rPh sb="15" eb="18">
      <t>セイヒンメイ</t>
    </rPh>
    <rPh sb="19" eb="21">
      <t>ダイスウ</t>
    </rPh>
    <rPh sb="42" eb="43">
      <t>ゼイ</t>
    </rPh>
    <rPh sb="43" eb="44">
      <t>ヌ</t>
    </rPh>
    <rPh sb="46" eb="48">
      <t>キキ</t>
    </rPh>
    <rPh sb="48" eb="50">
      <t>ドウニュウ</t>
    </rPh>
    <rPh sb="50" eb="51">
      <t>ヒ</t>
    </rPh>
    <rPh sb="52" eb="55">
      <t>タイショウガイ</t>
    </rPh>
    <rPh sb="55" eb="57">
      <t>ケイヒ</t>
    </rPh>
    <rPh sb="58" eb="60">
      <t>フタイ</t>
    </rPh>
    <rPh sb="60" eb="62">
      <t>ケイヒ</t>
    </rPh>
    <rPh sb="63" eb="64">
      <t>ノゾ</t>
    </rPh>
    <rPh sb="67" eb="69">
      <t>ニュウリョク</t>
    </rPh>
    <phoneticPr fontId="23"/>
  </si>
  <si>
    <t xml:space="preserve"> ④（Wi-Fi環境整備など、重点分野に該当する介護テクノロジーに付帯して必要となる経費について申請する場合のみ入力）</t>
    <rPh sb="8" eb="10">
      <t>カンキョウ</t>
    </rPh>
    <rPh sb="10" eb="12">
      <t>セイビ</t>
    </rPh>
    <rPh sb="15" eb="17">
      <t>ジュウテン</t>
    </rPh>
    <rPh sb="17" eb="19">
      <t>ブンヤ</t>
    </rPh>
    <rPh sb="20" eb="22">
      <t>ガイトウ</t>
    </rPh>
    <rPh sb="24" eb="26">
      <t>カイゴ</t>
    </rPh>
    <rPh sb="33" eb="35">
      <t>フタイ</t>
    </rPh>
    <rPh sb="37" eb="39">
      <t>ヒツヨウ</t>
    </rPh>
    <rPh sb="42" eb="44">
      <t>ケイヒ</t>
    </rPh>
    <rPh sb="48" eb="50">
      <t>シンセイ</t>
    </rPh>
    <rPh sb="52" eb="54">
      <t>バアイ</t>
    </rPh>
    <rPh sb="56" eb="58">
      <t>ニュウリョクバアイテジュンフタイケイヒサンシュツ</t>
    </rPh>
    <phoneticPr fontId="23"/>
  </si>
  <si>
    <t>手順５.介護テクノロジーの導入に係る付帯費用を申請する場合、次のとおり算出</t>
    <rPh sb="0" eb="2">
      <t>テジュン</t>
    </rPh>
    <rPh sb="16" eb="17">
      <t>カカ</t>
    </rPh>
    <rPh sb="18" eb="22">
      <t>フタイヒヨウ</t>
    </rPh>
    <rPh sb="30" eb="31">
      <t>ツギ</t>
    </rPh>
    <rPh sb="35" eb="37">
      <t>サンシュツ</t>
    </rPh>
    <phoneticPr fontId="23"/>
  </si>
  <si>
    <t xml:space="preserve"> ①「どのテクノロジーに付帯するかをプルダウンから選択」をクリック→右側の　　　　　をクリック</t>
    <phoneticPr fontId="23"/>
  </si>
  <si>
    <t xml:space="preserve"> ②（端末を導入される場合のみ入力）「端末の種類をプルダウンから選択」をクリック→右側の　　　　　をクリック→導入する端末を選択</t>
    <rPh sb="3" eb="5">
      <t>タンマツ</t>
    </rPh>
    <rPh sb="55" eb="57">
      <t>ドウニュウ</t>
    </rPh>
    <rPh sb="59" eb="61">
      <t>タンマツ</t>
    </rPh>
    <rPh sb="62" eb="64">
      <t>センタク</t>
    </rPh>
    <phoneticPr fontId="23"/>
  </si>
  <si>
    <r>
      <t xml:space="preserve"> ③エントリーフォームへ添付する見積書が手元にあることを確認のうえ、付帯するテクノロジー</t>
    </r>
    <r>
      <rPr>
        <b/>
        <u/>
        <sz val="14"/>
        <color rgb="FF000000"/>
        <rFont val="UD デジタル 教科書体 NK-B"/>
        <family val="1"/>
        <charset val="128"/>
      </rPr>
      <t>ごと</t>
    </r>
    <r>
      <rPr>
        <b/>
        <sz val="14"/>
        <color rgb="FF000000"/>
        <rFont val="UD デジタル 教科書体 NK-B"/>
        <family val="1"/>
        <charset val="128"/>
      </rPr>
      <t>に「導入する場合は選択」をクリック</t>
    </r>
    <rPh sb="12" eb="14">
      <t>テンプ</t>
    </rPh>
    <rPh sb="16" eb="19">
      <t>ミツモリショ</t>
    </rPh>
    <rPh sb="20" eb="22">
      <t>テモト</t>
    </rPh>
    <rPh sb="28" eb="30">
      <t>カクニン</t>
    </rPh>
    <rPh sb="34" eb="36">
      <t>フタイ</t>
    </rPh>
    <phoneticPr fontId="23"/>
  </si>
  <si>
    <t xml:space="preserve"> ④見積書を参照し、機器ごとに製品名（端末に関しては、台数、端末の単価も）を入力</t>
    <rPh sb="2" eb="5">
      <t>ミツモリショ</t>
    </rPh>
    <rPh sb="6" eb="8">
      <t>サンショウ</t>
    </rPh>
    <rPh sb="10" eb="12">
      <t>キキ</t>
    </rPh>
    <rPh sb="15" eb="18">
      <t>セイヒンメイ</t>
    </rPh>
    <rPh sb="19" eb="21">
      <t>タンマツ</t>
    </rPh>
    <rPh sb="22" eb="23">
      <t>カン</t>
    </rPh>
    <rPh sb="27" eb="29">
      <t>ダイスウ</t>
    </rPh>
    <rPh sb="30" eb="32">
      <t>タンマツ</t>
    </rPh>
    <rPh sb="33" eb="35">
      <t>タンカ</t>
    </rPh>
    <rPh sb="38" eb="40">
      <t>ニュウリョク</t>
    </rPh>
    <phoneticPr fontId="23"/>
  </si>
  <si>
    <r>
      <t>　　　※端末の単価には、PC、タブレット端末の</t>
    </r>
    <r>
      <rPr>
        <b/>
        <sz val="14"/>
        <color rgb="FFFF0000"/>
        <rFont val="UD デジタル 教科書体 NK-B"/>
        <family val="1"/>
        <charset val="128"/>
      </rPr>
      <t>本体のみの金額</t>
    </r>
    <r>
      <rPr>
        <b/>
        <sz val="14"/>
        <color rgb="FF000000"/>
        <rFont val="UD デジタル 教科書体 NK-B"/>
        <family val="1"/>
        <charset val="128"/>
      </rPr>
      <t>を入力。端末に付随して使用に必要なものの経費は、</t>
    </r>
    <rPh sb="4" eb="6">
      <t>タンマツ</t>
    </rPh>
    <rPh sb="7" eb="9">
      <t>タンカ</t>
    </rPh>
    <rPh sb="28" eb="30">
      <t>キンガク</t>
    </rPh>
    <rPh sb="31" eb="33">
      <t>ニュウリョク</t>
    </rPh>
    <phoneticPr fontId="23"/>
  </si>
  <si>
    <t>　　　　 上段の、「Wi-Fi環境整備など、重点分野に該当する介護テクノロジーに付帯して必要となる経費」の計算表に計上。</t>
    <phoneticPr fontId="23"/>
  </si>
  <si>
    <t xml:space="preserve"> ⑤Wi-Fi環境整備など、重点分野に該当する介護テクノロジーに付帯して必要となる経費（税抜）を機器ごとに入力</t>
    <rPh sb="44" eb="45">
      <t>ゼイ</t>
    </rPh>
    <rPh sb="45" eb="46">
      <t>ヌ</t>
    </rPh>
    <rPh sb="48" eb="50">
      <t>キキ</t>
    </rPh>
    <rPh sb="53" eb="55">
      <t>ニュウリョク</t>
    </rPh>
    <phoneticPr fontId="23"/>
  </si>
  <si>
    <t>手順６.（３）導入支援と一体的に行う業務改善支援に申請する場合、次のとおり入力</t>
    <rPh sb="0" eb="2">
      <t>テジュン</t>
    </rPh>
    <rPh sb="25" eb="27">
      <t>シンセイ</t>
    </rPh>
    <rPh sb="29" eb="31">
      <t>バアイ</t>
    </rPh>
    <rPh sb="32" eb="33">
      <t>ツギ</t>
    </rPh>
    <rPh sb="37" eb="39">
      <t>ニュウリョク</t>
    </rPh>
    <phoneticPr fontId="23"/>
  </si>
  <si>
    <t xml:space="preserve"> ①エントリーフォームへ添付する見積書が手元にあることを確認のうえ、「導入する場合は選択」をクリック</t>
    <rPh sb="12" eb="14">
      <t>テンプ</t>
    </rPh>
    <rPh sb="16" eb="19">
      <t>ミツモリショ</t>
    </rPh>
    <rPh sb="20" eb="22">
      <t>テモト</t>
    </rPh>
    <rPh sb="28" eb="30">
      <t>カクニン</t>
    </rPh>
    <phoneticPr fontId="23"/>
  </si>
  <si>
    <t xml:space="preserve"> ②支援者名、支援にかかる経緯合計（税抜）を入力</t>
    <rPh sb="2" eb="6">
      <t>シエンシャメイ</t>
    </rPh>
    <rPh sb="22" eb="24">
      <t>ニュウリョク</t>
    </rPh>
    <phoneticPr fontId="23"/>
  </si>
  <si>
    <t xml:space="preserve"> 　入力内容より自動で算出された補助所要額（各表の合計金額）を、エントリーフォームに入力</t>
    <rPh sb="2" eb="6">
      <t>ニュウリョクナイヨウ</t>
    </rPh>
    <rPh sb="8" eb="10">
      <t>ジドウ</t>
    </rPh>
    <rPh sb="11" eb="13">
      <t>サンシュツ</t>
    </rPh>
    <rPh sb="42" eb="44">
      <t>ニュウリョク</t>
    </rPh>
    <phoneticPr fontId="23"/>
  </si>
  <si>
    <t>※本様式に入力する前にまずご確認ください。</t>
    <rPh sb="1" eb="4">
      <t>ホンヨウシキ</t>
    </rPh>
    <rPh sb="5" eb="7">
      <t>ニュウリョク</t>
    </rPh>
    <rPh sb="9" eb="10">
      <t>マエ</t>
    </rPh>
    <rPh sb="14" eb="16">
      <t>カクニン</t>
    </rPh>
    <phoneticPr fontId="23"/>
  </si>
  <si>
    <t>（プルダウンから選択）</t>
    <rPh sb="8" eb="10">
      <t>センタク</t>
    </rPh>
    <phoneticPr fontId="23"/>
  </si>
  <si>
    <t>事業所名</t>
    <rPh sb="0" eb="3">
      <t>ジギョウショ</t>
    </rPh>
    <rPh sb="3" eb="4">
      <t>メイ</t>
    </rPh>
    <phoneticPr fontId="23"/>
  </si>
  <si>
    <t>サービス種別</t>
    <rPh sb="4" eb="6">
      <t>シュベツ</t>
    </rPh>
    <phoneticPr fontId="23"/>
  </si>
  <si>
    <t>テクノロジーの導入に付帯して導入する場合、
対象経費を入力する。※対象外経費を除くこと</t>
    <rPh sb="7" eb="9">
      <t>ドウニュウ</t>
    </rPh>
    <rPh sb="10" eb="12">
      <t>フタイ</t>
    </rPh>
    <rPh sb="14" eb="16">
      <t>ドウニュウ</t>
    </rPh>
    <rPh sb="18" eb="20">
      <t>バアイ</t>
    </rPh>
    <rPh sb="22" eb="26">
      <t>タイショウケイヒ</t>
    </rPh>
    <rPh sb="27" eb="29">
      <t>ニュウリョク</t>
    </rPh>
    <rPh sb="33" eb="36">
      <t>タイショウガイ</t>
    </rPh>
    <rPh sb="36" eb="38">
      <t>ケイヒ</t>
    </rPh>
    <rPh sb="39" eb="40">
      <t>ノゾ</t>
    </rPh>
    <phoneticPr fontId="23"/>
  </si>
  <si>
    <t>（円）</t>
    <rPh sb="1" eb="2">
      <t>エン</t>
    </rPh>
    <phoneticPr fontId="23"/>
  </si>
  <si>
    <t>導入するテクノロジーの種類</t>
    <rPh sb="0" eb="2">
      <t>ドウニュウ</t>
    </rPh>
    <rPh sb="11" eb="13">
      <t>シュルイ</t>
    </rPh>
    <phoneticPr fontId="23"/>
  </si>
  <si>
    <t>見積書の添付</t>
    <rPh sb="0" eb="3">
      <t>ミツモリショ</t>
    </rPh>
    <rPh sb="4" eb="6">
      <t>テンプ</t>
    </rPh>
    <phoneticPr fontId="23"/>
  </si>
  <si>
    <t>導入する製品名
（１セルあたり１製品名のみ記載）</t>
    <rPh sb="0" eb="2">
      <t>ドウニュウ</t>
    </rPh>
    <rPh sb="4" eb="6">
      <t>セイヒン</t>
    </rPh>
    <rPh sb="6" eb="7">
      <t>メイ</t>
    </rPh>
    <rPh sb="16" eb="18">
      <t>セイヒン</t>
    </rPh>
    <rPh sb="18" eb="19">
      <t>メイ</t>
    </rPh>
    <rPh sb="21" eb="23">
      <t>キサイ</t>
    </rPh>
    <phoneticPr fontId="23"/>
  </si>
  <si>
    <t>導入する台数</t>
    <rPh sb="0" eb="2">
      <t>ドウニュウ</t>
    </rPh>
    <rPh sb="4" eb="6">
      <t>ダイスウ</t>
    </rPh>
    <phoneticPr fontId="23"/>
  </si>
  <si>
    <t>導入に係る経費合計（税抜）
※対象外経費を除くこと</t>
    <rPh sb="0" eb="2">
      <t>ドウニュウ</t>
    </rPh>
    <rPh sb="3" eb="4">
      <t>カカ</t>
    </rPh>
    <rPh sb="5" eb="7">
      <t>ケイヒ</t>
    </rPh>
    <rPh sb="7" eb="9">
      <t>ゴウケイ</t>
    </rPh>
    <rPh sb="10" eb="12">
      <t>ゼイヌ</t>
    </rPh>
    <rPh sb="15" eb="20">
      <t>タイショウガイケイヒ</t>
    </rPh>
    <rPh sb="21" eb="22">
      <t>ノゾ</t>
    </rPh>
    <phoneticPr fontId="23"/>
  </si>
  <si>
    <t>Wi-Fi環境整備など、重点分野に該当する介護テクノロジーに付帯して必要な経費（税抜）</t>
    <rPh sb="5" eb="7">
      <t>カンキョウ</t>
    </rPh>
    <rPh sb="7" eb="9">
      <t>セイビ</t>
    </rPh>
    <rPh sb="12" eb="14">
      <t>ジュウテン</t>
    </rPh>
    <rPh sb="14" eb="16">
      <t>ブンヤ</t>
    </rPh>
    <rPh sb="17" eb="19">
      <t>ガイトウ</t>
    </rPh>
    <rPh sb="21" eb="23">
      <t>カイゴ</t>
    </rPh>
    <rPh sb="30" eb="32">
      <t>フタイ</t>
    </rPh>
    <rPh sb="34" eb="36">
      <t>ヒツヨウ</t>
    </rPh>
    <rPh sb="37" eb="39">
      <t>ケイヒ</t>
    </rPh>
    <rPh sb="40" eb="42">
      <t>ゼイヌ</t>
    </rPh>
    <phoneticPr fontId="23"/>
  </si>
  <si>
    <t>対象経費に
補助率を乗じた額</t>
    <rPh sb="0" eb="4">
      <t>タイショウケイヒ</t>
    </rPh>
    <rPh sb="6" eb="9">
      <t>ホジョリツ</t>
    </rPh>
    <rPh sb="10" eb="11">
      <t>ジョウ</t>
    </rPh>
    <rPh sb="13" eb="14">
      <t>ガク</t>
    </rPh>
    <phoneticPr fontId="23"/>
  </si>
  <si>
    <t>上限額</t>
    <phoneticPr fontId="23"/>
  </si>
  <si>
    <t>移乗支援（装着、非装着）</t>
    <rPh sb="8" eb="9">
      <t>ヒ</t>
    </rPh>
    <rPh sb="9" eb="11">
      <t>ソウチャク</t>
    </rPh>
    <phoneticPr fontId="23"/>
  </si>
  <si>
    <t>（導入する場合は選択）</t>
    <rPh sb="1" eb="3">
      <t>ドウニュウ</t>
    </rPh>
    <rPh sb="5" eb="7">
      <t>バアイ</t>
    </rPh>
    <rPh sb="8" eb="10">
      <t>センタク</t>
    </rPh>
    <phoneticPr fontId="23"/>
  </si>
  <si>
    <t>移動支援（屋外、屋内、装着）</t>
    <rPh sb="8" eb="10">
      <t>オクナイ</t>
    </rPh>
    <rPh sb="11" eb="13">
      <t>ソウチャク</t>
    </rPh>
    <phoneticPr fontId="23"/>
  </si>
  <si>
    <t>排泄支援（排泄予測・検知、排泄物処理、動作支援）</t>
    <rPh sb="13" eb="18">
      <t>ハイセツブツショリ</t>
    </rPh>
    <rPh sb="19" eb="23">
      <t>ドウサシエン</t>
    </rPh>
    <phoneticPr fontId="23"/>
  </si>
  <si>
    <t>入浴支援</t>
    <rPh sb="0" eb="2">
      <t>ニュウヨク</t>
    </rPh>
    <rPh sb="2" eb="4">
      <t>シエン</t>
    </rPh>
    <phoneticPr fontId="23"/>
  </si>
  <si>
    <t>見守り・コミュニケーション（見守り機器（施設、在宅））</t>
    <rPh sb="14" eb="16">
      <t>ミマモ</t>
    </rPh>
    <rPh sb="17" eb="19">
      <t>キキ</t>
    </rPh>
    <rPh sb="23" eb="25">
      <t>ザイタク</t>
    </rPh>
    <phoneticPr fontId="23"/>
  </si>
  <si>
    <t>機能訓練支援</t>
  </si>
  <si>
    <t>食事・栄養管理支援</t>
  </si>
  <si>
    <t>認知症生活支援・認知症ケア支援</t>
  </si>
  <si>
    <t>（契約方法をプルダウンから選択）</t>
    <rPh sb="1" eb="3">
      <t>ケイヤク</t>
    </rPh>
    <rPh sb="3" eb="5">
      <t>ホウホウ</t>
    </rPh>
    <rPh sb="13" eb="15">
      <t>センタク</t>
    </rPh>
    <phoneticPr fontId="23"/>
  </si>
  <si>
    <t>入力不要</t>
    <rPh sb="0" eb="2">
      <t>ニュウリョク</t>
    </rPh>
    <rPh sb="2" eb="4">
      <t>フヨウ</t>
    </rPh>
    <phoneticPr fontId="23"/>
  </si>
  <si>
    <t>（職員数をプルダウンから選択）</t>
    <rPh sb="12" eb="14">
      <t>センタク</t>
    </rPh>
    <phoneticPr fontId="23"/>
  </si>
  <si>
    <t>（ケアプランデータ連携システムで５事業所以上とデータ連携する場合のみ選択）</t>
    <rPh sb="17" eb="20">
      <t>ジギョウショ</t>
    </rPh>
    <rPh sb="20" eb="22">
      <t>イジョウ</t>
    </rPh>
    <rPh sb="26" eb="28">
      <t>レンケイ</t>
    </rPh>
    <rPh sb="30" eb="32">
      <t>バアイ</t>
    </rPh>
    <rPh sb="34" eb="36">
      <t>センタク</t>
    </rPh>
    <phoneticPr fontId="23"/>
  </si>
  <si>
    <t>対象外</t>
    <rPh sb="0" eb="3">
      <t>タイショウガイ</t>
    </rPh>
    <phoneticPr fontId="23"/>
  </si>
  <si>
    <t>上記以外の機器</t>
    <rPh sb="0" eb="2">
      <t>ジョウキ</t>
    </rPh>
    <rPh sb="2" eb="4">
      <t>イガイ</t>
    </rPh>
    <rPh sb="5" eb="7">
      <t>キキ</t>
    </rPh>
    <phoneticPr fontId="23"/>
  </si>
  <si>
    <t>合計</t>
    <rPh sb="0" eb="2">
      <t>ゴウケイ</t>
    </rPh>
    <phoneticPr fontId="23"/>
  </si>
  <si>
    <t>導入する製品名
（１セルあたり１製品名のみ記載）</t>
    <rPh sb="0" eb="2">
      <t>ドウニュウ</t>
    </rPh>
    <rPh sb="4" eb="6">
      <t>セイヒン</t>
    </rPh>
    <rPh sb="6" eb="7">
      <t>メイ</t>
    </rPh>
    <phoneticPr fontId="23"/>
  </si>
  <si>
    <t>入力不要</t>
    <rPh sb="0" eb="4">
      <t>ニュウリョクフヨウ</t>
    </rPh>
    <phoneticPr fontId="23"/>
  </si>
  <si>
    <t>（介護業務支援と連動するテクノロジーをプルダウンから選択）</t>
    <rPh sb="1" eb="7">
      <t>カイゴギョウムシエン</t>
    </rPh>
    <rPh sb="8" eb="10">
      <t>レンドウ</t>
    </rPh>
    <rPh sb="26" eb="28">
      <t>センタク</t>
    </rPh>
    <phoneticPr fontId="23"/>
  </si>
  <si>
    <t>業務改善支援の内容</t>
    <rPh sb="0" eb="2">
      <t>ギョウム</t>
    </rPh>
    <rPh sb="2" eb="4">
      <t>カイゼン</t>
    </rPh>
    <rPh sb="4" eb="6">
      <t>シエン</t>
    </rPh>
    <rPh sb="7" eb="9">
      <t>ナイヨウ</t>
    </rPh>
    <phoneticPr fontId="23"/>
  </si>
  <si>
    <t>支援者名</t>
    <rPh sb="0" eb="2">
      <t>シエン</t>
    </rPh>
    <rPh sb="2" eb="3">
      <t>シャ</t>
    </rPh>
    <rPh sb="3" eb="4">
      <t>メイ</t>
    </rPh>
    <phoneticPr fontId="23"/>
  </si>
  <si>
    <t>（(１)(２)(３)の合計額）</t>
    <phoneticPr fontId="23"/>
  </si>
  <si>
    <t xml:space="preserve"> ①事前評価（課題抽出）</t>
    <phoneticPr fontId="23"/>
  </si>
  <si>
    <t xml:space="preserve"> ②業務改善に係る助言・指導等</t>
    <phoneticPr fontId="23"/>
  </si>
  <si>
    <t xml:space="preserve"> ③事後評価（導入後の定着支援を含む）</t>
    <phoneticPr fontId="23"/>
  </si>
  <si>
    <t>付帯するテクノロジー</t>
    <rPh sb="0" eb="2">
      <t>フタイ</t>
    </rPh>
    <phoneticPr fontId="23"/>
  </si>
  <si>
    <r>
      <t xml:space="preserve">製品名等
</t>
    </r>
    <r>
      <rPr>
        <sz val="9"/>
        <color theme="1"/>
        <rFont val="Meiryo UI"/>
        <family val="3"/>
        <charset val="128"/>
      </rPr>
      <t>（付帯経費の種類ごとに一式表示可）</t>
    </r>
    <rPh sb="0" eb="3">
      <t>セイヒンメイ</t>
    </rPh>
    <rPh sb="3" eb="4">
      <t>トウ</t>
    </rPh>
    <rPh sb="6" eb="10">
      <t>フタイケイヒ</t>
    </rPh>
    <rPh sb="11" eb="13">
      <t>シュルイ</t>
    </rPh>
    <rPh sb="16" eb="20">
      <t>イッシキヒョウジ</t>
    </rPh>
    <rPh sb="20" eb="21">
      <t>カ</t>
    </rPh>
    <phoneticPr fontId="23"/>
  </si>
  <si>
    <t>必要な経費
（税抜）※対象外経費を除く</t>
    <rPh sb="0" eb="2">
      <t>ヒツヨウ</t>
    </rPh>
    <rPh sb="3" eb="5">
      <t>ケイヒ</t>
    </rPh>
    <rPh sb="7" eb="9">
      <t>ゼイヌキ</t>
    </rPh>
    <rPh sb="11" eb="14">
      <t>タイショウガイ</t>
    </rPh>
    <rPh sb="14" eb="16">
      <t>ケイヒ</t>
    </rPh>
    <rPh sb="17" eb="18">
      <t>ノゾ</t>
    </rPh>
    <phoneticPr fontId="23"/>
  </si>
  <si>
    <t>（どのテクノロジーに付帯するかをプルダウンから選択）</t>
    <rPh sb="10" eb="12">
      <t>フタイ</t>
    </rPh>
    <rPh sb="23" eb="25">
      <t>センタク</t>
    </rPh>
    <phoneticPr fontId="23"/>
  </si>
  <si>
    <t>（どのテクノロジーに付帯するかをプルダウンから選択）</t>
  </si>
  <si>
    <t>（端末の種類をプルダウンから選択）</t>
    <rPh sb="1" eb="3">
      <t>タンマツ</t>
    </rPh>
    <rPh sb="4" eb="6">
      <t>シュルイ</t>
    </rPh>
    <rPh sb="14" eb="16">
      <t>センタク</t>
    </rPh>
    <phoneticPr fontId="23"/>
  </si>
  <si>
    <t>（業務改善支援の内容をプルダウンから選択）</t>
    <rPh sb="1" eb="3">
      <t>ギョウム</t>
    </rPh>
    <rPh sb="3" eb="5">
      <t>カイゼン</t>
    </rPh>
    <rPh sb="5" eb="7">
      <t>シエン</t>
    </rPh>
    <rPh sb="8" eb="10">
      <t>ナイヨウ</t>
    </rPh>
    <rPh sb="18" eb="20">
      <t>センタク</t>
    </rPh>
    <phoneticPr fontId="23"/>
  </si>
  <si>
    <t>ＰＣ</t>
    <phoneticPr fontId="23"/>
  </si>
  <si>
    <t>職員数に応じて必要なライセンス数が変動するもの</t>
    <phoneticPr fontId="23"/>
  </si>
  <si>
    <t>１名以上10名以下</t>
    <rPh sb="1" eb="2">
      <t>メイ</t>
    </rPh>
    <rPh sb="2" eb="4">
      <t>イジョウ</t>
    </rPh>
    <rPh sb="6" eb="7">
      <t>メイ</t>
    </rPh>
    <rPh sb="7" eb="9">
      <t>イカ</t>
    </rPh>
    <phoneticPr fontId="23"/>
  </si>
  <si>
    <t>5事業所以上と連携する</t>
    <rPh sb="1" eb="4">
      <t>ジギョウショ</t>
    </rPh>
    <rPh sb="4" eb="6">
      <t>イジョウ</t>
    </rPh>
    <rPh sb="7" eb="9">
      <t>レンケイ</t>
    </rPh>
    <phoneticPr fontId="23"/>
  </si>
  <si>
    <t>はい</t>
    <phoneticPr fontId="23"/>
  </si>
  <si>
    <t>〇</t>
    <phoneticPr fontId="23"/>
  </si>
  <si>
    <t>①事前評価（課題抽出）</t>
  </si>
  <si>
    <t>介護老人福祉施設</t>
  </si>
  <si>
    <t>タブレット</t>
    <phoneticPr fontId="23"/>
  </si>
  <si>
    <t>職員数に応じて必要なライセンス数が変動しないもの</t>
    <phoneticPr fontId="23"/>
  </si>
  <si>
    <t>11名以上20名以下</t>
    <rPh sb="2" eb="3">
      <t>メイ</t>
    </rPh>
    <rPh sb="3" eb="5">
      <t>イジョウ</t>
    </rPh>
    <rPh sb="7" eb="8">
      <t>メイ</t>
    </rPh>
    <rPh sb="8" eb="10">
      <t>イカ</t>
    </rPh>
    <phoneticPr fontId="23"/>
  </si>
  <si>
    <t>いいえ</t>
    <phoneticPr fontId="23"/>
  </si>
  <si>
    <t>②業務改善に係る助言・指導等</t>
    <phoneticPr fontId="23"/>
  </si>
  <si>
    <t>介護老人保健施設</t>
  </si>
  <si>
    <t>スマートフォン</t>
    <phoneticPr fontId="23"/>
  </si>
  <si>
    <t>21名以上30名以下</t>
    <rPh sb="2" eb="3">
      <t>メイ</t>
    </rPh>
    <rPh sb="3" eb="5">
      <t>イジョウ</t>
    </rPh>
    <rPh sb="7" eb="8">
      <t>メイ</t>
    </rPh>
    <rPh sb="8" eb="10">
      <t>イカ</t>
    </rPh>
    <phoneticPr fontId="23"/>
  </si>
  <si>
    <t>③事後評価（導入後の定着支援を含む）</t>
    <phoneticPr fontId="23"/>
  </si>
  <si>
    <t>介護医療院</t>
  </si>
  <si>
    <t>31名以上</t>
    <rPh sb="2" eb="3">
      <t>メイ</t>
    </rPh>
    <rPh sb="3" eb="5">
      <t>イジョウ</t>
    </rPh>
    <phoneticPr fontId="23"/>
  </si>
  <si>
    <t>特定施設入居者生活介護</t>
  </si>
  <si>
    <t>地域密着型特定施設入居者生活介護</t>
  </si>
  <si>
    <t>見守り・コミュニケーション（コミュニケーションロボット）</t>
  </si>
  <si>
    <t>認知症対応型共同生活介護</t>
  </si>
  <si>
    <t>複合型サービス（看護小規模多機能型居宅介護）</t>
  </si>
  <si>
    <t>養護老人ホーム</t>
  </si>
  <si>
    <t>軽費老人ホーム</t>
  </si>
  <si>
    <t>訪問介護</t>
  </si>
  <si>
    <t>訪問入浴介護</t>
  </si>
  <si>
    <t>パッケージ型導入支援</t>
    <rPh sb="5" eb="10">
      <t>ガタドウニュウシエン</t>
    </rPh>
    <phoneticPr fontId="23"/>
  </si>
  <si>
    <t>訪問看護</t>
  </si>
  <si>
    <t>訪問リハビリテーション</t>
  </si>
  <si>
    <t>通所介護</t>
  </si>
  <si>
    <t>通所リハビリテーション</t>
  </si>
  <si>
    <t>福祉用具貸与・販売</t>
  </si>
  <si>
    <t>短期入所生活介護</t>
  </si>
  <si>
    <t>居宅療養管理指導</t>
  </si>
  <si>
    <t>夜間対応型訪問介護</t>
  </si>
  <si>
    <t>認知症対応型通所介護</t>
  </si>
  <si>
    <t>小規模多機能型居宅介護</t>
  </si>
  <si>
    <t>定期巡回・随時対応型訪問介護看護</t>
  </si>
  <si>
    <t>地域密着型通所介護</t>
  </si>
  <si>
    <t>居宅介護支援</t>
  </si>
  <si>
    <t>短期入所療養介護</t>
  </si>
  <si>
    <t>地域密着型介護老人福祉施設</t>
  </si>
  <si>
    <t>看護小規模多機能型居宅介護</t>
  </si>
  <si>
    <t>特定施設入居者生活介護（短期利用）</t>
  </si>
  <si>
    <t>地域密着型特定施設入居者生活介護（短期利用）</t>
  </si>
  <si>
    <t>認知症対応型共同生活介護（短期利用）</t>
  </si>
  <si>
    <t>介護予防特定施設入居者生活介護</t>
  </si>
  <si>
    <t>介護予防認知症対応型共同生活介護</t>
  </si>
  <si>
    <t>介護予防訪問入浴介護</t>
  </si>
  <si>
    <t>介護予防訪問看護</t>
  </si>
  <si>
    <t>介護予防訪問リハビリテーション</t>
  </si>
  <si>
    <t>介護予防通所リハビリテーション</t>
  </si>
  <si>
    <t>介護予防福祉用具貸与・販売</t>
  </si>
  <si>
    <t>介護予防短期入所生活介護</t>
  </si>
  <si>
    <t>介護予防短期入所療養介護</t>
    <phoneticPr fontId="23"/>
  </si>
  <si>
    <t>介護予防居宅療養管理指導</t>
  </si>
  <si>
    <t>介護予防認知症対応型通所介護</t>
  </si>
  <si>
    <t>介護予防小規模多機能型居宅介護</t>
  </si>
  <si>
    <t>介護予防小規模多機能型居宅介護（短期利用）</t>
  </si>
  <si>
    <t>介護予防認知症対応型共同生活介護（短期利用）</t>
  </si>
  <si>
    <t>介護予防支援</t>
  </si>
  <si>
    <t>訪問型サービス（みなし）</t>
  </si>
  <si>
    <t>訪問型サービス（独自）</t>
  </si>
  <si>
    <t>訪問型サービス（独自／定率）</t>
  </si>
  <si>
    <t>訪問型サービス（独自／定額）</t>
  </si>
  <si>
    <t>通所型サービス（みなし）</t>
  </si>
  <si>
    <t>通所型サービス（独自）</t>
  </si>
  <si>
    <t>通所型サービス（独自／定率）</t>
  </si>
  <si>
    <t>通所型サービス（独自／定額）</t>
  </si>
  <si>
    <t>(A)</t>
    <phoneticPr fontId="4"/>
  </si>
  <si>
    <t>補助率</t>
    <rPh sb="0" eb="3">
      <t>ホジョリツ</t>
    </rPh>
    <phoneticPr fontId="4"/>
  </si>
  <si>
    <t>(B)</t>
    <phoneticPr fontId="4"/>
  </si>
  <si>
    <t>対象経費に
補助率を乗じた額</t>
    <rPh sb="0" eb="2">
      <t>タイショウ</t>
    </rPh>
    <rPh sb="2" eb="4">
      <t>ケイヒ</t>
    </rPh>
    <rPh sb="6" eb="9">
      <t>ホジョリツ</t>
    </rPh>
    <rPh sb="10" eb="11">
      <t>ジョウ</t>
    </rPh>
    <rPh sb="13" eb="14">
      <t>ガク</t>
    </rPh>
    <phoneticPr fontId="4"/>
  </si>
  <si>
    <t>(C)=(A)×(B)</t>
    <phoneticPr fontId="4"/>
  </si>
  <si>
    <t>補助額
(C)と(D)との
少額の数値</t>
    <rPh sb="0" eb="2">
      <t>ホジョ</t>
    </rPh>
    <rPh sb="2" eb="3">
      <t>ガク</t>
    </rPh>
    <rPh sb="14" eb="16">
      <t>ショウガク</t>
    </rPh>
    <rPh sb="17" eb="19">
      <t>スウチ</t>
    </rPh>
    <phoneticPr fontId="4"/>
  </si>
  <si>
    <t>法人名称</t>
    <rPh sb="0" eb="2">
      <t>ホウジン</t>
    </rPh>
    <rPh sb="2" eb="4">
      <t>メイショウ</t>
    </rPh>
    <phoneticPr fontId="4"/>
  </si>
  <si>
    <t>法人代表者名</t>
    <rPh sb="0" eb="2">
      <t>ホウジン</t>
    </rPh>
    <rPh sb="2" eb="5">
      <t>ダイヒョウシャ</t>
    </rPh>
    <rPh sb="5" eb="6">
      <t>メイ</t>
    </rPh>
    <phoneticPr fontId="4"/>
  </si>
  <si>
    <t>対象経費の
補助対象額合計</t>
    <rPh sb="0" eb="2">
      <t>タイショウ</t>
    </rPh>
    <rPh sb="2" eb="4">
      <t>ケイヒ</t>
    </rPh>
    <rPh sb="6" eb="8">
      <t>ホジョ</t>
    </rPh>
    <rPh sb="8" eb="10">
      <t>タイショウ</t>
    </rPh>
    <rPh sb="10" eb="11">
      <t>ガク</t>
    </rPh>
    <rPh sb="11" eb="13">
      <t>ゴウケイ</t>
    </rPh>
    <phoneticPr fontId="4"/>
  </si>
  <si>
    <t>対象経費の
補助基準額の
各項目合計額</t>
    <rPh sb="0" eb="2">
      <t>タイショウ</t>
    </rPh>
    <rPh sb="2" eb="4">
      <t>ケイヒ</t>
    </rPh>
    <rPh sb="6" eb="8">
      <t>ホジョ</t>
    </rPh>
    <rPh sb="8" eb="11">
      <t>キジュンガク</t>
    </rPh>
    <rPh sb="13" eb="16">
      <t>カクコウモク</t>
    </rPh>
    <rPh sb="16" eb="19">
      <t>ゴウケイガク</t>
    </rPh>
    <phoneticPr fontId="4"/>
  </si>
  <si>
    <t>(1)重点分野機器の導入支援</t>
    <rPh sb="3" eb="7">
      <t>ジュウテンブンヤ</t>
    </rPh>
    <rPh sb="7" eb="9">
      <t>キキ</t>
    </rPh>
    <phoneticPr fontId="4"/>
  </si>
  <si>
    <t>(2)パッケージ型導入支援</t>
    <phoneticPr fontId="4"/>
  </si>
  <si>
    <t>(3)導入支援と一体的に行う業務改善支援</t>
    <phoneticPr fontId="4"/>
  </si>
  <si>
    <t>別紙１</t>
    <rPh sb="0" eb="2">
      <t>ベッシ</t>
    </rPh>
    <phoneticPr fontId="4"/>
  </si>
  <si>
    <t>施設・居住系サービス</t>
    <rPh sb="0" eb="2">
      <t>シセツ</t>
    </rPh>
    <rPh sb="3" eb="6">
      <t>キョジュウケイ</t>
    </rPh>
    <phoneticPr fontId="4"/>
  </si>
  <si>
    <t>在宅系サービス</t>
    <rPh sb="0" eb="3">
      <t>ザイタクケイ</t>
    </rPh>
    <phoneticPr fontId="4"/>
  </si>
  <si>
    <t>人</t>
    <rPh sb="0" eb="1">
      <t>ニン</t>
    </rPh>
    <phoneticPr fontId="23"/>
  </si>
  <si>
    <t>レベル３事業者である</t>
    <rPh sb="4" eb="7">
      <t>ジギョウシャ</t>
    </rPh>
    <phoneticPr fontId="4"/>
  </si>
  <si>
    <t>レベル３事業者ではない</t>
    <rPh sb="4" eb="7">
      <t>ジギョウシャ</t>
    </rPh>
    <phoneticPr fontId="4"/>
  </si>
  <si>
    <t>また、『（３）導入支援と一体的に行う業務改善支援』を別途申請する場合は、（３）の欄に入力してください。</t>
    <rPh sb="26" eb="28">
      <t>ベット</t>
    </rPh>
    <rPh sb="28" eb="30">
      <t>シンセイ</t>
    </rPh>
    <rPh sb="32" eb="34">
      <t>バアイ</t>
    </rPh>
    <rPh sb="40" eb="41">
      <t>ラン</t>
    </rPh>
    <phoneticPr fontId="23"/>
  </si>
  <si>
    <t>④ （補助限度台数関連）とちぎ介護人材育成認証制度における「認証レベル３事業者」ですか。</t>
    <rPh sb="3" eb="5">
      <t>ホジョ</t>
    </rPh>
    <rPh sb="5" eb="7">
      <t>ゲンド</t>
    </rPh>
    <rPh sb="7" eb="9">
      <t>ダイスウ</t>
    </rPh>
    <rPh sb="9" eb="11">
      <t>カンレン</t>
    </rPh>
    <rPh sb="15" eb="21">
      <t>カイゴジンザイイクセイ</t>
    </rPh>
    <rPh sb="21" eb="25">
      <t>ニンショウセイド</t>
    </rPh>
    <rPh sb="30" eb="32">
      <t>ニンショウ</t>
    </rPh>
    <rPh sb="36" eb="39">
      <t>ジギョウシャ</t>
    </rPh>
    <phoneticPr fontId="23"/>
  </si>
  <si>
    <t>台　　　　</t>
    <rPh sb="0" eb="1">
      <t>ダイ</t>
    </rPh>
    <phoneticPr fontId="23"/>
  </si>
  <si>
    <t>補助額合計</t>
    <rPh sb="3" eb="5">
      <t>ゴウケイ</t>
    </rPh>
    <phoneticPr fontId="23"/>
  </si>
  <si>
    <t>歳出合計－補助金－寄附金等</t>
    <rPh sb="0" eb="4">
      <t>サイシュツゴウケイ</t>
    </rPh>
    <rPh sb="5" eb="8">
      <t>ホジョキン</t>
    </rPh>
    <rPh sb="9" eb="12">
      <t>キフキン</t>
    </rPh>
    <rPh sb="12" eb="13">
      <t>トウ</t>
    </rPh>
    <phoneticPr fontId="4"/>
  </si>
  <si>
    <t>③ （補助限度台数関連）サービス区分を入れてください。（サービス区分の考え方は、「栃木県介護テクノロジー定着支援事業実施要領」６補助要件⑸の対象が「施設・居住系サービス」であり、⑹の対象が「在宅系サービス」と分類します。</t>
    <rPh sb="3" eb="5">
      <t>ホジョ</t>
    </rPh>
    <rPh sb="5" eb="7">
      <t>ゲンド</t>
    </rPh>
    <rPh sb="7" eb="9">
      <t>ダイスウ</t>
    </rPh>
    <rPh sb="9" eb="11">
      <t>カンレン</t>
    </rPh>
    <rPh sb="16" eb="18">
      <t>クブン</t>
    </rPh>
    <rPh sb="19" eb="20">
      <t>イ</t>
    </rPh>
    <rPh sb="32" eb="34">
      <t>クブン</t>
    </rPh>
    <rPh sb="35" eb="36">
      <t>カンガ</t>
    </rPh>
    <rPh sb="37" eb="38">
      <t>カタ</t>
    </rPh>
    <rPh sb="41" eb="44">
      <t>トチギケン</t>
    </rPh>
    <rPh sb="44" eb="46">
      <t>カイゴ</t>
    </rPh>
    <rPh sb="52" eb="54">
      <t>テイチャク</t>
    </rPh>
    <rPh sb="54" eb="56">
      <t>シエン</t>
    </rPh>
    <rPh sb="56" eb="58">
      <t>ジギョウ</t>
    </rPh>
    <rPh sb="58" eb="60">
      <t>ジッシ</t>
    </rPh>
    <rPh sb="60" eb="62">
      <t>ヨウリョウ</t>
    </rPh>
    <rPh sb="64" eb="66">
      <t>ホジョ</t>
    </rPh>
    <rPh sb="66" eb="68">
      <t>ヨウケン</t>
    </rPh>
    <rPh sb="70" eb="72">
      <t>タイショウ</t>
    </rPh>
    <rPh sb="74" eb="76">
      <t>シセツ</t>
    </rPh>
    <rPh sb="77" eb="79">
      <t>キョジュウ</t>
    </rPh>
    <rPh sb="79" eb="80">
      <t>ケイ</t>
    </rPh>
    <rPh sb="91" eb="93">
      <t>タイショウ</t>
    </rPh>
    <rPh sb="95" eb="97">
      <t>ザイタク</t>
    </rPh>
    <rPh sb="97" eb="98">
      <t>ケイ</t>
    </rPh>
    <rPh sb="104" eb="106">
      <t>ブンルイ</t>
    </rPh>
    <phoneticPr fontId="23"/>
  </si>
  <si>
    <t>⑤（補助限度台数関連）「施設・居住系サービス」または「在宅系サービス」の場合、利用定員数を入れてください。補助限度台数をお示しします。※訪問介護などの利用定数がないサービスの場合、１日の利用限度人数を利用定員数とします。</t>
    <rPh sb="2" eb="4">
      <t>ホジョ</t>
    </rPh>
    <rPh sb="4" eb="6">
      <t>ゲンド</t>
    </rPh>
    <rPh sb="6" eb="8">
      <t>ダイスウ</t>
    </rPh>
    <rPh sb="8" eb="10">
      <t>カンレン</t>
    </rPh>
    <rPh sb="12" eb="14">
      <t>シセツ</t>
    </rPh>
    <rPh sb="15" eb="18">
      <t>キョジュウケイ</t>
    </rPh>
    <rPh sb="27" eb="30">
      <t>ザイタクケイ</t>
    </rPh>
    <rPh sb="36" eb="38">
      <t>バアイ</t>
    </rPh>
    <rPh sb="39" eb="44">
      <t>リヨウテイインスウ</t>
    </rPh>
    <rPh sb="45" eb="46">
      <t>イ</t>
    </rPh>
    <rPh sb="53" eb="59">
      <t>ホジョゲンドダイスウ</t>
    </rPh>
    <rPh sb="61" eb="62">
      <t>シメ</t>
    </rPh>
    <rPh sb="68" eb="70">
      <t>ホウモン</t>
    </rPh>
    <rPh sb="70" eb="72">
      <t>カイゴ</t>
    </rPh>
    <rPh sb="75" eb="77">
      <t>リヨウ</t>
    </rPh>
    <rPh sb="77" eb="79">
      <t>テイスウ</t>
    </rPh>
    <rPh sb="87" eb="89">
      <t>バアイ</t>
    </rPh>
    <rPh sb="91" eb="92">
      <t>ニチ</t>
    </rPh>
    <phoneticPr fontId="23"/>
  </si>
  <si>
    <t>※「利用定数がないサービス」における「１日の利用限度人数」とは、申請日３ヶ月以内の営業月のうち「１月の総サービス提供者数／１月の営業日数」とします。計算は小数点繰り上げです。</t>
    <rPh sb="2" eb="4">
      <t>リヨウ</t>
    </rPh>
    <rPh sb="4" eb="6">
      <t>テイスウ</t>
    </rPh>
    <rPh sb="20" eb="21">
      <t>ニチ</t>
    </rPh>
    <rPh sb="22" eb="24">
      <t>リヨウ</t>
    </rPh>
    <rPh sb="24" eb="26">
      <t>ゲンド</t>
    </rPh>
    <rPh sb="26" eb="28">
      <t>ニンズウ</t>
    </rPh>
    <rPh sb="32" eb="35">
      <t>シンセイビ</t>
    </rPh>
    <rPh sb="37" eb="38">
      <t>ゲツ</t>
    </rPh>
    <rPh sb="38" eb="40">
      <t>イナイ</t>
    </rPh>
    <rPh sb="41" eb="43">
      <t>エイギョウ</t>
    </rPh>
    <rPh sb="43" eb="44">
      <t>ヅキ</t>
    </rPh>
    <rPh sb="49" eb="50">
      <t>ガツ</t>
    </rPh>
    <rPh sb="51" eb="52">
      <t>ソウ</t>
    </rPh>
    <rPh sb="56" eb="58">
      <t>テイキョウ</t>
    </rPh>
    <rPh sb="58" eb="59">
      <t>シャ</t>
    </rPh>
    <rPh sb="59" eb="60">
      <t>スウ</t>
    </rPh>
    <rPh sb="62" eb="63">
      <t>ツキ</t>
    </rPh>
    <rPh sb="64" eb="67">
      <t>エイギョウビ</t>
    </rPh>
    <rPh sb="67" eb="68">
      <t>スウ</t>
    </rPh>
    <rPh sb="74" eb="76">
      <t>ケイサン</t>
    </rPh>
    <rPh sb="77" eb="80">
      <t>ショウスウテン</t>
    </rPh>
    <rPh sb="80" eb="81">
      <t>ク</t>
    </rPh>
    <rPh sb="82" eb="83">
      <t>ア</t>
    </rPh>
    <phoneticPr fontId="23"/>
  </si>
  <si>
    <t>（栃木県介護生産性向上総合相談センターの支援を受ける場合は（３）への計上は不要です。電子申請時に「支援を受ける」にチェックを入れてください。）</t>
    <rPh sb="34" eb="36">
      <t>ケイジョウ</t>
    </rPh>
    <rPh sb="37" eb="39">
      <t>フヨウ</t>
    </rPh>
    <rPh sb="42" eb="47">
      <t>デンシシンセイジ</t>
    </rPh>
    <rPh sb="49" eb="51">
      <t>シエン</t>
    </rPh>
    <rPh sb="52" eb="53">
      <t>ウ</t>
    </rPh>
    <rPh sb="62" eb="63">
      <t>イ</t>
    </rPh>
    <phoneticPr fontId="23"/>
  </si>
  <si>
    <t xml:space="preserve"> ・（１）介護テクノロジーの導入支援を行う場合</t>
    <rPh sb="5" eb="7">
      <t>カイゴ</t>
    </rPh>
    <rPh sb="14" eb="16">
      <t>ドウニュウ</t>
    </rPh>
    <rPh sb="16" eb="18">
      <t>シエン</t>
    </rPh>
    <rPh sb="19" eb="20">
      <t>オコナ</t>
    </rPh>
    <rPh sb="21" eb="23">
      <t>バアイ</t>
    </rPh>
    <phoneticPr fontId="23"/>
  </si>
  <si>
    <t xml:space="preserve"> →.上記①と②の選択によって、指示が表示されるため、指示に従い、以下のとおり該当の表に入力</t>
    <rPh sb="3" eb="5">
      <t>ジョウキ</t>
    </rPh>
    <rPh sb="16" eb="18">
      <t>シジ</t>
    </rPh>
    <rPh sb="19" eb="21">
      <t>ヒョウジ</t>
    </rPh>
    <rPh sb="27" eb="29">
      <t>シジ</t>
    </rPh>
    <rPh sb="30" eb="31">
      <t>シタガ</t>
    </rPh>
    <rPh sb="33" eb="35">
      <t>イカ</t>
    </rPh>
    <rPh sb="39" eb="41">
      <t>ガイトウ</t>
    </rPh>
    <rPh sb="44" eb="46">
      <t>ニュウリョク</t>
    </rPh>
    <phoneticPr fontId="23"/>
  </si>
  <si>
    <t xml:space="preserve"> ③ （補助限度台数関連）サービス区分を入れてください。</t>
    <phoneticPr fontId="23"/>
  </si>
  <si>
    <t>　　→④及び⑤を入力し、右側の「補助限度台数」を超えないように積算してください。</t>
    <rPh sb="4" eb="5">
      <t>オヨ</t>
    </rPh>
    <rPh sb="8" eb="10">
      <t>ニュウリョク</t>
    </rPh>
    <rPh sb="12" eb="14">
      <t>ミギガワ</t>
    </rPh>
    <rPh sb="16" eb="18">
      <t>ホジョ</t>
    </rPh>
    <rPh sb="18" eb="20">
      <t>ゲンド</t>
    </rPh>
    <rPh sb="20" eb="22">
      <t>ダイスウ</t>
    </rPh>
    <rPh sb="24" eb="25">
      <t>コ</t>
    </rPh>
    <rPh sb="31" eb="33">
      <t>セキサン</t>
    </rPh>
    <phoneticPr fontId="4"/>
  </si>
  <si>
    <t>　　　　※　補助額計算書下部には、「購入台数合計」が示されていますので、参考にしてください。　</t>
    <rPh sb="6" eb="9">
      <t>ホジョガク</t>
    </rPh>
    <rPh sb="9" eb="12">
      <t>ケイサンショ</t>
    </rPh>
    <rPh sb="12" eb="14">
      <t>カブ</t>
    </rPh>
    <rPh sb="18" eb="20">
      <t>コウニュウ</t>
    </rPh>
    <rPh sb="20" eb="22">
      <t>ダイスウ</t>
    </rPh>
    <rPh sb="22" eb="24">
      <t>ゴウケイ</t>
    </rPh>
    <rPh sb="26" eb="27">
      <t>シメ</t>
    </rPh>
    <rPh sb="36" eb="38">
      <t>サンコウ</t>
    </rPh>
    <phoneticPr fontId="4"/>
  </si>
  <si>
    <t xml:space="preserve">    　　　　　※訪問介護事業所等の居宅サービス事業所又は居宅介護支援事業所（介護予防も含む。）であって、交付申請時には、</t>
    <rPh sb="54" eb="56">
      <t>コウフ</t>
    </rPh>
    <rPh sb="56" eb="58">
      <t>シンセイ</t>
    </rPh>
    <rPh sb="58" eb="59">
      <t>ジ</t>
    </rPh>
    <phoneticPr fontId="23"/>
  </si>
  <si>
    <t>　　　　　　　　　栃木県電子申請システムの申請で、「ケアプランデータ連携システム」により５事業所以上とデータ連係を実施する旨</t>
    <rPh sb="9" eb="12">
      <t>トチギケン</t>
    </rPh>
    <rPh sb="12" eb="14">
      <t>デンシ</t>
    </rPh>
    <rPh sb="14" eb="16">
      <t>シンセイ</t>
    </rPh>
    <rPh sb="21" eb="23">
      <t>シンセイ</t>
    </rPh>
    <rPh sb="34" eb="36">
      <t>レンケイ</t>
    </rPh>
    <rPh sb="45" eb="48">
      <t>ジギョウショ</t>
    </rPh>
    <rPh sb="48" eb="50">
      <t>イジョウ</t>
    </rPh>
    <rPh sb="54" eb="56">
      <t>レンケイ</t>
    </rPh>
    <rPh sb="57" eb="59">
      <t>ジッシ</t>
    </rPh>
    <rPh sb="61" eb="62">
      <t>ムネ</t>
    </rPh>
    <phoneticPr fontId="4"/>
  </si>
  <si>
    <t>手順７.算出された補助所要額は別紙１</t>
    <rPh sb="0" eb="2">
      <t>テジュン</t>
    </rPh>
    <rPh sb="4" eb="6">
      <t>サンシュツ</t>
    </rPh>
    <rPh sb="9" eb="11">
      <t>ホジョ</t>
    </rPh>
    <rPh sb="11" eb="13">
      <t>ショヨウ</t>
    </rPh>
    <rPh sb="13" eb="14">
      <t>ガク</t>
    </rPh>
    <rPh sb="15" eb="17">
      <t>ベッシ</t>
    </rPh>
    <phoneticPr fontId="23"/>
  </si>
  <si>
    <t>※各事業区分毎の詳細や設計積み上げについては、「栃木県介護テクノロジー導入支援事業費補助金　補助額計算書」を添付すること。</t>
    <rPh sb="41" eb="42">
      <t>ヒ</t>
    </rPh>
    <phoneticPr fontId="4"/>
  </si>
  <si>
    <t>栃木県介護テクノロジー定着支援事業費補助金　補助額計算書</t>
    <rPh sb="0" eb="3">
      <t>トチギケン</t>
    </rPh>
    <rPh sb="11" eb="13">
      <t>テイチャク</t>
    </rPh>
    <rPh sb="17" eb="18">
      <t>ヒ</t>
    </rPh>
    <phoneticPr fontId="23"/>
  </si>
  <si>
    <r>
      <rPr>
        <sz val="10.5"/>
        <color rgb="FFFF0000"/>
        <rFont val="ＭＳ 明朝"/>
        <family val="1"/>
        <charset val="128"/>
      </rPr>
      <t>※　赤字は「★補助額計算書★」からの自動転記となります。</t>
    </r>
    <r>
      <rPr>
        <sz val="10.5"/>
        <rFont val="ＭＳ 明朝"/>
        <family val="1"/>
        <charset val="128"/>
      </rPr>
      <t>　　　　　の部分のみ、手入力ください。</t>
    </r>
    <rPh sb="7" eb="10">
      <t>ホジョガク</t>
    </rPh>
    <rPh sb="10" eb="13">
      <t>ケイサンショ</t>
    </rPh>
    <phoneticPr fontId="4"/>
  </si>
  <si>
    <r>
      <rPr>
        <sz val="10.5"/>
        <color rgb="FFFF0000"/>
        <rFont val="ＭＳ 明朝"/>
        <family val="1"/>
        <charset val="128"/>
      </rPr>
      <t>※　赤字は「★補助額計算書★」からの自動転記となります。</t>
    </r>
    <r>
      <rPr>
        <sz val="10.5"/>
        <rFont val="ＭＳ 明朝"/>
        <family val="1"/>
        <charset val="128"/>
      </rPr>
      <t>　　　　　の部分のみ、手入力ください。</t>
    </r>
    <rPh sb="2" eb="4">
      <t>アカジ</t>
    </rPh>
    <rPh sb="7" eb="9">
      <t>ホジョ</t>
    </rPh>
    <rPh sb="9" eb="10">
      <t>ガク</t>
    </rPh>
    <rPh sb="10" eb="13">
      <t>ケイサンショ</t>
    </rPh>
    <rPh sb="18" eb="22">
      <t>ジドウテンキ</t>
    </rPh>
    <rPh sb="34" eb="36">
      <t>ブブン</t>
    </rPh>
    <rPh sb="39" eb="42">
      <t>テニュウリョク</t>
    </rPh>
    <phoneticPr fontId="4"/>
  </si>
  <si>
    <t>介護テクノロジーの導入後の利活用、業務改善活動の評価体制
・検証委員会等の設置
・職員のフォーロアップ体制</t>
    <rPh sb="11" eb="12">
      <t>ゴ</t>
    </rPh>
    <rPh sb="13" eb="16">
      <t>リカツヨウ</t>
    </rPh>
    <rPh sb="17" eb="19">
      <t>ギョウム</t>
    </rPh>
    <rPh sb="19" eb="21">
      <t>カイゼン</t>
    </rPh>
    <rPh sb="21" eb="23">
      <t>カツドウ</t>
    </rPh>
    <rPh sb="24" eb="26">
      <t>ヒョウカ</t>
    </rPh>
    <rPh sb="26" eb="28">
      <t>タイセイ</t>
    </rPh>
    <rPh sb="30" eb="32">
      <t>ケンショウ</t>
    </rPh>
    <rPh sb="32" eb="35">
      <t>イインカイ</t>
    </rPh>
    <rPh sb="35" eb="36">
      <t>トウ</t>
    </rPh>
    <rPh sb="37" eb="39">
      <t>セッチ</t>
    </rPh>
    <rPh sb="41" eb="43">
      <t>ショクイン</t>
    </rPh>
    <rPh sb="51" eb="53">
      <t>タイセイ</t>
    </rPh>
    <phoneticPr fontId="4"/>
  </si>
  <si>
    <t>(4)</t>
    <phoneticPr fontId="4"/>
  </si>
  <si>
    <t>介護テクノロジーの導入に向けた体制整備の概要
・導入に向けた委員会等の設置
・利用開始に当たっての研修会
・職員間のバックアップ体制等</t>
    <rPh sb="12" eb="13">
      <t>ム</t>
    </rPh>
    <rPh sb="15" eb="17">
      <t>タイセイ</t>
    </rPh>
    <rPh sb="17" eb="19">
      <t>セイビ</t>
    </rPh>
    <rPh sb="20" eb="22">
      <t>ガイヨウ</t>
    </rPh>
    <rPh sb="24" eb="26">
      <t>ドウニュウ</t>
    </rPh>
    <rPh sb="27" eb="28">
      <t>ム</t>
    </rPh>
    <rPh sb="30" eb="33">
      <t>イインカイ</t>
    </rPh>
    <rPh sb="33" eb="34">
      <t>トウ</t>
    </rPh>
    <rPh sb="35" eb="37">
      <t>セッチ</t>
    </rPh>
    <rPh sb="39" eb="41">
      <t>リヨウ</t>
    </rPh>
    <rPh sb="41" eb="43">
      <t>カイシ</t>
    </rPh>
    <rPh sb="44" eb="45">
      <t>ア</t>
    </rPh>
    <rPh sb="49" eb="52">
      <t>ケンシュウカイ</t>
    </rPh>
    <rPh sb="54" eb="57">
      <t>ショクインカン</t>
    </rPh>
    <rPh sb="64" eb="66">
      <t>タイセイ</t>
    </rPh>
    <rPh sb="66" eb="67">
      <t>トウ</t>
    </rPh>
    <phoneticPr fontId="4"/>
  </si>
  <si>
    <t>(3)</t>
  </si>
  <si>
    <t>介護テクノロジーの導入を通じた業務改善計画の概要
・導入する機器
・導入に伴い見直す業務フローの概要
・業務改善効果の見通し等</t>
    <rPh sb="0" eb="2">
      <t>カイゴ</t>
    </rPh>
    <rPh sb="9" eb="11">
      <t>ドウニュウ</t>
    </rPh>
    <rPh sb="12" eb="13">
      <t>ツウ</t>
    </rPh>
    <rPh sb="15" eb="17">
      <t>ギョウム</t>
    </rPh>
    <rPh sb="17" eb="19">
      <t>カイゼン</t>
    </rPh>
    <rPh sb="19" eb="21">
      <t>ケイカク</t>
    </rPh>
    <rPh sb="22" eb="24">
      <t>ガイヨウ</t>
    </rPh>
    <rPh sb="26" eb="28">
      <t>ドウニュウ</t>
    </rPh>
    <rPh sb="30" eb="32">
      <t>キキ</t>
    </rPh>
    <rPh sb="34" eb="36">
      <t>ドウニュウ</t>
    </rPh>
    <rPh sb="37" eb="38">
      <t>トモナ</t>
    </rPh>
    <rPh sb="39" eb="41">
      <t>ミナオ</t>
    </rPh>
    <rPh sb="42" eb="44">
      <t>ギョウム</t>
    </rPh>
    <rPh sb="48" eb="50">
      <t>ガイヨウ</t>
    </rPh>
    <rPh sb="52" eb="54">
      <t>ギョウム</t>
    </rPh>
    <rPh sb="54" eb="56">
      <t>カイゼン</t>
    </rPh>
    <rPh sb="56" eb="58">
      <t>コウカ</t>
    </rPh>
    <rPh sb="59" eb="61">
      <t>ミトオ</t>
    </rPh>
    <rPh sb="62" eb="63">
      <t>トウ</t>
    </rPh>
    <phoneticPr fontId="4"/>
  </si>
  <si>
    <t>(2)</t>
  </si>
  <si>
    <t>現在の介護現場の状況と介護テクノロジー導入目的</t>
    <rPh sb="0" eb="2">
      <t>ゲンザイ</t>
    </rPh>
    <rPh sb="3" eb="5">
      <t>カイゴ</t>
    </rPh>
    <rPh sb="5" eb="7">
      <t>ゲンバ</t>
    </rPh>
    <rPh sb="8" eb="10">
      <t>ジョウキョウ</t>
    </rPh>
    <rPh sb="11" eb="13">
      <t>カイゴ</t>
    </rPh>
    <rPh sb="19" eb="21">
      <t>ドウニュウ</t>
    </rPh>
    <rPh sb="21" eb="23">
      <t>モクテキ</t>
    </rPh>
    <phoneticPr fontId="4"/>
  </si>
  <si>
    <t>(1)</t>
    <phoneticPr fontId="4"/>
  </si>
  <si>
    <t>別紙２</t>
    <rPh sb="0" eb="2">
      <t>ベッシ</t>
    </rPh>
    <phoneticPr fontId="4"/>
  </si>
  <si>
    <t>事業所名</t>
    <rPh sb="0" eb="2">
      <t>ジギョウショ</t>
    </rPh>
    <rPh sb="2" eb="3">
      <t>メイ</t>
    </rPh>
    <phoneticPr fontId="4"/>
  </si>
  <si>
    <t>（テクノロジーの種類をプルダウンから選択）</t>
    <phoneticPr fontId="23"/>
  </si>
  <si>
    <t>介護業務支援（インカム）</t>
  </si>
  <si>
    <t>介護業務支援（介護ソフト、インカムを除く）</t>
    <rPh sb="7" eb="9">
      <t>カイゴ</t>
    </rPh>
    <rPh sb="18" eb="19">
      <t>ノゾ</t>
    </rPh>
    <phoneticPr fontId="23"/>
  </si>
  <si>
    <t>介護業務支援（介護ソフト）</t>
  </si>
  <si>
    <t>TAISコード【例:00001－000010】
（ない場合は記載不要）</t>
    <phoneticPr fontId="23"/>
  </si>
  <si>
    <r>
      <t>「Wi-Fi環境整備や</t>
    </r>
    <r>
      <rPr>
        <sz val="20"/>
        <color rgb="FFFF0000"/>
        <rFont val="Meiryo UI"/>
        <family val="3"/>
        <charset val="128"/>
      </rPr>
      <t>PC,タブレット端末</t>
    </r>
    <r>
      <rPr>
        <sz val="20"/>
        <color theme="1"/>
        <rFont val="Meiryo UI"/>
        <family val="3"/>
        <charset val="128"/>
      </rPr>
      <t>など</t>
    </r>
    <r>
      <rPr>
        <sz val="20"/>
        <color rgb="FFFF0000"/>
        <rFont val="Meiryo UI"/>
        <family val="3"/>
        <charset val="128"/>
      </rPr>
      <t>、介護テクノロジーの導入</t>
    </r>
    <r>
      <rPr>
        <sz val="20"/>
        <color theme="1"/>
        <rFont val="Meiryo UI"/>
        <family val="3"/>
        <charset val="128"/>
      </rPr>
      <t>に付帯して必要となる経費」の計算表</t>
    </r>
    <rPh sb="19" eb="21">
      <t>タンマツ</t>
    </rPh>
    <rPh sb="24" eb="26">
      <t>カイゴ</t>
    </rPh>
    <rPh sb="33" eb="35">
      <t>ドウニュウ</t>
    </rPh>
    <rPh sb="36" eb="38">
      <t>フタイ</t>
    </rPh>
    <rPh sb="40" eb="42">
      <t>ヒツヨウ</t>
    </rPh>
    <rPh sb="45" eb="47">
      <t>ケイヒ</t>
    </rPh>
    <rPh sb="49" eb="51">
      <t>ケイサン</t>
    </rPh>
    <rPh sb="51" eb="52">
      <t>ヒョウ</t>
    </rPh>
    <phoneticPr fontId="23"/>
  </si>
  <si>
    <t>付帯経費の例：
機器の導⼊に付帯して必要となる配送料、Wi-Fi環境整備（設置費、設置に必要な工事費（修繕費は除く）
設定費、機器説明費、保守経費等（クラウドサービス、保守・サポート費、セキュリティ対策費））
介護テクノロジーの導入に伴って導入するPC、タブレット端末　等</t>
    <phoneticPr fontId="23"/>
  </si>
  <si>
    <t>テクノロジーの導入の「付帯軽費」
対象経費を入力する。※対象外経費を除くこと</t>
    <rPh sb="7" eb="9">
      <t>ドウニュウ</t>
    </rPh>
    <rPh sb="11" eb="13">
      <t>フタイ</t>
    </rPh>
    <rPh sb="13" eb="15">
      <t>ケイヒ</t>
    </rPh>
    <rPh sb="17" eb="21">
      <t>タイショウケイヒ</t>
    </rPh>
    <rPh sb="22" eb="24">
      <t>ニュウリョク</t>
    </rPh>
    <rPh sb="28" eb="31">
      <t>タイショウガイ</t>
    </rPh>
    <rPh sb="31" eb="33">
      <t>ケイヒ</t>
    </rPh>
    <rPh sb="34" eb="35">
      <t>ノゾ</t>
    </rPh>
    <phoneticPr fontId="23"/>
  </si>
  <si>
    <r>
      <t>導入に係る経費合計(A)
（</t>
    </r>
    <r>
      <rPr>
        <b/>
        <u/>
        <sz val="11"/>
        <color theme="1"/>
        <rFont val="Meiryo UI"/>
        <family val="3"/>
        <charset val="128"/>
      </rPr>
      <t>税抜</t>
    </r>
    <r>
      <rPr>
        <b/>
        <sz val="11"/>
        <color theme="1"/>
        <rFont val="Meiryo UI"/>
        <family val="3"/>
        <charset val="128"/>
      </rPr>
      <t>）
※対象外経費を除くこと</t>
    </r>
    <rPh sb="0" eb="2">
      <t>ドウニュウ</t>
    </rPh>
    <rPh sb="3" eb="4">
      <t>カカ</t>
    </rPh>
    <rPh sb="5" eb="7">
      <t>ケイヒ</t>
    </rPh>
    <rPh sb="7" eb="9">
      <t>ゴウケイ</t>
    </rPh>
    <rPh sb="14" eb="16">
      <t>ゼイヌ</t>
    </rPh>
    <rPh sb="19" eb="24">
      <t>タイショウガイケイヒ</t>
    </rPh>
    <rPh sb="25" eb="26">
      <t>ノゾ</t>
    </rPh>
    <phoneticPr fontId="23"/>
  </si>
  <si>
    <t>対象経費に
補助率４／５を乗じた額(D=C*4/5)</t>
    <rPh sb="0" eb="4">
      <t>タイショウケイヒ</t>
    </rPh>
    <rPh sb="6" eb="9">
      <t>ホジョリツ</t>
    </rPh>
    <rPh sb="13" eb="14">
      <t>ジョウ</t>
    </rPh>
    <rPh sb="16" eb="17">
      <t>ガク</t>
    </rPh>
    <phoneticPr fontId="23"/>
  </si>
  <si>
    <t>補助対象経費 
(C=A+B)</t>
    <rPh sb="0" eb="2">
      <t>ホジョ</t>
    </rPh>
    <rPh sb="2" eb="4">
      <t>タイショウ</t>
    </rPh>
    <rPh sb="4" eb="6">
      <t>ケイヒ</t>
    </rPh>
    <phoneticPr fontId="23"/>
  </si>
  <si>
    <t>台</t>
    <rPh sb="0" eb="1">
      <t>ダイ</t>
    </rPh>
    <phoneticPr fontId="23"/>
  </si>
  <si>
    <t>貴事業所の補助限度台数</t>
    <rPh sb="0" eb="1">
      <t>キ</t>
    </rPh>
    <rPh sb="1" eb="4">
      <t>ジギョウショ</t>
    </rPh>
    <rPh sb="5" eb="11">
      <t>ホジョゲンドダイスウ</t>
    </rPh>
    <phoneticPr fontId="23"/>
  </si>
  <si>
    <r>
      <t>Wi-Fi環境整備など、重点分野に該当する介護テクノロジーに付帯して必要な経費(B)（</t>
    </r>
    <r>
      <rPr>
        <b/>
        <u/>
        <sz val="11"/>
        <color theme="1"/>
        <rFont val="Meiryo UI"/>
        <family val="3"/>
        <charset val="128"/>
      </rPr>
      <t>税抜</t>
    </r>
    <r>
      <rPr>
        <b/>
        <sz val="11"/>
        <color theme="1"/>
        <rFont val="Meiryo UI"/>
        <family val="3"/>
        <charset val="128"/>
      </rPr>
      <t>）</t>
    </r>
    <rPh sb="5" eb="7">
      <t>カンキョウ</t>
    </rPh>
    <rPh sb="7" eb="9">
      <t>セイビ</t>
    </rPh>
    <rPh sb="12" eb="14">
      <t>ジュウテン</t>
    </rPh>
    <rPh sb="14" eb="16">
      <t>ブンヤ</t>
    </rPh>
    <rPh sb="17" eb="19">
      <t>ガイトウ</t>
    </rPh>
    <rPh sb="21" eb="23">
      <t>カイゴ</t>
    </rPh>
    <rPh sb="30" eb="32">
      <t>フタイ</t>
    </rPh>
    <rPh sb="34" eb="36">
      <t>ヒツヨウ</t>
    </rPh>
    <rPh sb="37" eb="39">
      <t>ケイヒ</t>
    </rPh>
    <rPh sb="43" eb="45">
      <t>ゼイヌ</t>
    </rPh>
    <phoneticPr fontId="23"/>
  </si>
  <si>
    <t>上限額
(E )</t>
    <phoneticPr fontId="23"/>
  </si>
  <si>
    <t>補助額
(DorE 小さい額)</t>
    <rPh sb="0" eb="3">
      <t>ホジョガク</t>
    </rPh>
    <rPh sb="10" eb="11">
      <t>チイ</t>
    </rPh>
    <rPh sb="13" eb="14">
      <t>ガク</t>
    </rPh>
    <phoneticPr fontId="23"/>
  </si>
  <si>
    <t>バックオフィスソフト</t>
  </si>
  <si>
    <t>（その他機器等の種類をプルダウンから選択）</t>
    <rPh sb="3" eb="6">
      <t>タキキ</t>
    </rPh>
    <rPh sb="6" eb="7">
      <t>トウ</t>
    </rPh>
    <rPh sb="8" eb="10">
      <t>シュルイ</t>
    </rPh>
    <rPh sb="18" eb="20">
      <t>センタク</t>
    </rPh>
    <phoneticPr fontId="23"/>
  </si>
  <si>
    <t>移乗や移動を支援する機器であり重点分野に該当しない機器（床走行式リフト等）</t>
  </si>
  <si>
    <t>介護施設等における調理支援などの職員の負担を軽減する機器（一括で調理支援を行う機器、加熱・冷蔵機能等を備えた配膳車や配膳ロボット等）</t>
  </si>
  <si>
    <t>生産性向上に資する福祉用具（例えば訪問介護事業所で使用するスライディングボード等）</t>
  </si>
  <si>
    <t xml:space="preserve">バイタル測定が可能なウェアラブル端末 </t>
  </si>
  <si>
    <t>ー</t>
  </si>
  <si>
    <t>ー</t>
    <phoneticPr fontId="23"/>
  </si>
  <si>
    <t>入力不要</t>
    <rPh sb="0" eb="2">
      <t>ニュウリョク</t>
    </rPh>
    <rPh sb="2" eb="4">
      <t>フヨウ</t>
    </rPh>
    <phoneticPr fontId="23"/>
  </si>
  <si>
    <t>（１）介護テクノロジー等の導入支援</t>
    <phoneticPr fontId="23"/>
  </si>
  <si>
    <t>TAISコード【例:00001－000010】
（ない場合は記載不要）</t>
  </si>
  <si>
    <t>介護業務支援と連動することで効果が高まるテクノロジー</t>
    <rPh sb="0" eb="6">
      <t>カイゴギョウムシエン</t>
    </rPh>
    <rPh sb="7" eb="9">
      <t>レンドウ</t>
    </rPh>
    <rPh sb="14" eb="16">
      <t>コウカ</t>
    </rPh>
    <rPh sb="17" eb="18">
      <t>タカ</t>
    </rPh>
    <phoneticPr fontId="23"/>
  </si>
  <si>
    <t>（介護業務支援の種類をプルダウンから選択）</t>
    <rPh sb="1" eb="7">
      <t>カイゴギョウムシエン</t>
    </rPh>
    <rPh sb="8" eb="10">
      <t>シュルイ</t>
    </rPh>
    <rPh sb="18" eb="20">
      <t>センタク</t>
    </rPh>
    <phoneticPr fontId="23"/>
  </si>
  <si>
    <t>ー</t>
    <phoneticPr fontId="23"/>
  </si>
  <si>
    <t>（２）介護テクノロジーのパッケージ型導入支援</t>
    <phoneticPr fontId="23"/>
  </si>
  <si>
    <t>（３）導入支援と一体的に行う業務改善支援</t>
    <phoneticPr fontId="23"/>
  </si>
  <si>
    <t>【以下、入力セルの指示欄にしたがって、入力を開始してください。】</t>
    <rPh sb="1" eb="3">
      <t>イカ</t>
    </rPh>
    <rPh sb="4" eb="6">
      <t>ニュウリョク</t>
    </rPh>
    <rPh sb="9" eb="11">
      <t>シジ</t>
    </rPh>
    <rPh sb="11" eb="12">
      <t>ラン</t>
    </rPh>
    <rPh sb="19" eb="21">
      <t>ニュウリョク</t>
    </rPh>
    <rPh sb="22" eb="24">
      <t>カイシ</t>
    </rPh>
    <phoneticPr fontId="23"/>
  </si>
  <si>
    <r>
      <rPr>
        <sz val="18"/>
        <color rgb="FFFF0000"/>
        <rFont val="Meiryo UI"/>
        <family val="3"/>
        <charset val="128"/>
      </rPr>
      <t>（参考）補助限度台数確認用</t>
    </r>
    <r>
      <rPr>
        <sz val="12"/>
        <color theme="1"/>
        <rFont val="Meiryo UI"/>
        <family val="3"/>
        <charset val="128"/>
      </rPr>
      <t xml:space="preserve">
右セルの台数の合計＝（１）の「重点分野に該当する介護テクノロジー」台数＋「その他」台数
</t>
    </r>
    <r>
      <rPr>
        <sz val="16"/>
        <color rgb="FFFF0000"/>
        <rFont val="Meiryo UI"/>
        <family val="3"/>
        <charset val="128"/>
      </rPr>
      <t>※　貴事業所の補助限度台数を超えないようにしてください。</t>
    </r>
    <rPh sb="1" eb="3">
      <t>サンコウ</t>
    </rPh>
    <rPh sb="4" eb="10">
      <t>ホジョゲンドダイスウ</t>
    </rPh>
    <rPh sb="10" eb="13">
      <t>カクニンヨウ</t>
    </rPh>
    <rPh sb="14" eb="15">
      <t>ミギ</t>
    </rPh>
    <rPh sb="18" eb="20">
      <t>ダイスウ</t>
    </rPh>
    <rPh sb="21" eb="23">
      <t>ゴウケイ</t>
    </rPh>
    <rPh sb="60" eb="61">
      <t>キ</t>
    </rPh>
    <rPh sb="61" eb="64">
      <t>ジギョウショ</t>
    </rPh>
    <rPh sb="65" eb="71">
      <t>ホジョゲンドダイスウ</t>
    </rPh>
    <rPh sb="72" eb="73">
      <t>コ</t>
    </rPh>
    <phoneticPr fontId="23"/>
  </si>
  <si>
    <t>支援にかかる経費合計（税抜）
※対象外経費を除くこと</t>
    <rPh sb="0" eb="2">
      <t>シエン</t>
    </rPh>
    <rPh sb="6" eb="8">
      <t>ケイヒ</t>
    </rPh>
    <rPh sb="8" eb="10">
      <t>ゴウケイ</t>
    </rPh>
    <rPh sb="11" eb="13">
      <t>ゼイヌキ</t>
    </rPh>
    <rPh sb="16" eb="19">
      <t>タイショウガイ</t>
    </rPh>
    <rPh sb="19" eb="21">
      <t>ケイヒ</t>
    </rPh>
    <rPh sb="22" eb="23">
      <t>ノゾ</t>
    </rPh>
    <phoneticPr fontId="23"/>
  </si>
  <si>
    <t>補助額
(上限額との小さい額)</t>
    <rPh sb="5" eb="8">
      <t>ジョウゲンガク</t>
    </rPh>
    <phoneticPr fontId="23"/>
  </si>
  <si>
    <t>栃木県介護テクノロジー導入支援事業費補助金　補助額計算書（付帯経費）</t>
    <rPh sb="0" eb="3">
      <t>トチギケン</t>
    </rPh>
    <rPh sb="17" eb="18">
      <t>ヒ</t>
    </rPh>
    <rPh sb="29" eb="33">
      <t>フタイケイヒ</t>
    </rPh>
    <phoneticPr fontId="23"/>
  </si>
  <si>
    <r>
      <t>※パッケージ型導入支援において本計算表を使用する場合、付帯するテクノロジー欄は「</t>
    </r>
    <r>
      <rPr>
        <sz val="11"/>
        <color rgb="FFFF0000"/>
        <rFont val="Meiryo UI"/>
        <family val="3"/>
        <charset val="128"/>
      </rPr>
      <t>パッケージ型導入支援</t>
    </r>
    <r>
      <rPr>
        <sz val="11"/>
        <color theme="1"/>
        <rFont val="Meiryo UI"/>
        <family val="3"/>
        <charset val="128"/>
      </rPr>
      <t>」を選択してください。</t>
    </r>
    <rPh sb="6" eb="7">
      <t>ガタ</t>
    </rPh>
    <rPh sb="27" eb="29">
      <t>フタイ</t>
    </rPh>
    <rPh sb="37" eb="38">
      <t>ラン</t>
    </rPh>
    <phoneticPr fontId="23"/>
  </si>
  <si>
    <t>　 → 手順４のとおり「（２）介護テクノロジーのパッケージ型導入支援」の表に入力</t>
    <rPh sb="4" eb="6">
      <t>テジュン</t>
    </rPh>
    <rPh sb="36" eb="37">
      <t>ヒョウ</t>
    </rPh>
    <phoneticPr fontId="23"/>
  </si>
  <si>
    <t>①今回の導入にあたり、インカムや介護支援ソフトなどのTAIS区分に基づく介護テクノロジー「介護業務支援」機器を導入しますか？</t>
    <rPh sb="1" eb="3">
      <t>コンカイ</t>
    </rPh>
    <rPh sb="4" eb="6">
      <t>ドウニュウ</t>
    </rPh>
    <rPh sb="16" eb="18">
      <t>カイゴ</t>
    </rPh>
    <rPh sb="18" eb="20">
      <t>シエン</t>
    </rPh>
    <rPh sb="30" eb="32">
      <t>クブン</t>
    </rPh>
    <rPh sb="33" eb="34">
      <t>モト</t>
    </rPh>
    <rPh sb="36" eb="38">
      <t>カイゴ</t>
    </rPh>
    <rPh sb="45" eb="47">
      <t>カイゴ</t>
    </rPh>
    <rPh sb="47" eb="51">
      <t>ギョウムシエン</t>
    </rPh>
    <rPh sb="52" eb="54">
      <t>キキ</t>
    </rPh>
    <phoneticPr fontId="23"/>
  </si>
  <si>
    <r>
      <t>②（①で「はい」の場合のみ）「介護業務支援」機器と連動することで効果が高まると判断できる別の介護テクノロジーを一緒に導入しますか？</t>
    </r>
    <r>
      <rPr>
        <b/>
        <u/>
        <sz val="16"/>
        <color rgb="FFFF0000"/>
        <rFont val="Meiryo UI"/>
        <family val="3"/>
        <charset val="128"/>
      </rPr>
      <t>（パッケージ型を選択しますか？）</t>
    </r>
    <rPh sb="9" eb="11">
      <t>バアイ</t>
    </rPh>
    <rPh sb="15" eb="17">
      <t>カイゴ</t>
    </rPh>
    <rPh sb="17" eb="21">
      <t>ギョウムシエン</t>
    </rPh>
    <rPh sb="22" eb="24">
      <t>キキ</t>
    </rPh>
    <rPh sb="44" eb="45">
      <t>ベツ</t>
    </rPh>
    <rPh sb="46" eb="48">
      <t>カイゴ</t>
    </rPh>
    <rPh sb="71" eb="72">
      <t>ガタ</t>
    </rPh>
    <rPh sb="73" eb="75">
      <t>センタク</t>
    </rPh>
    <phoneticPr fontId="23"/>
  </si>
  <si>
    <t>介護テクノロジー（TAIS掲載または機能等が同水準の機器等。介護ソフトは↓の欄に入力ください。）</t>
    <rPh sb="30" eb="32">
      <t>カイゴ</t>
    </rPh>
    <rPh sb="38" eb="39">
      <t>ラン</t>
    </rPh>
    <rPh sb="40" eb="42">
      <t>ニュウリョク</t>
    </rPh>
    <phoneticPr fontId="23"/>
  </si>
  <si>
    <t>令和８年度歳入・歳出予算（見込）書　</t>
    <rPh sb="0" eb="2">
      <t>レイワ</t>
    </rPh>
    <rPh sb="3" eb="5">
      <t>ネンド</t>
    </rPh>
    <rPh sb="5" eb="7">
      <t>サイニュウ</t>
    </rPh>
    <rPh sb="8" eb="10">
      <t>サイシュツ</t>
    </rPh>
    <rPh sb="10" eb="12">
      <t>ヨサン</t>
    </rPh>
    <rPh sb="13" eb="15">
      <t>ミコ</t>
    </rPh>
    <rPh sb="16" eb="17">
      <t>ショ</t>
    </rPh>
    <phoneticPr fontId="4"/>
  </si>
  <si>
    <t>令和８年度栃木県介護テクノロジ－定着支援事業費補助金事業計画書</t>
    <rPh sb="0" eb="2">
      <t>レイワ</t>
    </rPh>
    <rPh sb="3" eb="5">
      <t>ネンド</t>
    </rPh>
    <rPh sb="5" eb="8">
      <t>トチギケン</t>
    </rPh>
    <rPh sb="8" eb="10">
      <t>カイゴ</t>
    </rPh>
    <rPh sb="16" eb="18">
      <t>テイチャク</t>
    </rPh>
    <rPh sb="18" eb="20">
      <t>シエン</t>
    </rPh>
    <rPh sb="20" eb="23">
      <t>ジギョウヒ</t>
    </rPh>
    <rPh sb="23" eb="26">
      <t>ホジョキン</t>
    </rPh>
    <rPh sb="26" eb="28">
      <t>ジギョウ</t>
    </rPh>
    <rPh sb="28" eb="31">
      <t>ケイカクショ</t>
    </rPh>
    <phoneticPr fontId="65"/>
  </si>
  <si>
    <t>令和８年度介護テクノロジー定着支援事業補助金額　(F)</t>
    <rPh sb="0" eb="2">
      <t>レイワ</t>
    </rPh>
    <rPh sb="3" eb="5">
      <t>ネンド</t>
    </rPh>
    <rPh sb="5" eb="7">
      <t>カイゴ</t>
    </rPh>
    <rPh sb="13" eb="15">
      <t>テイチャク</t>
    </rPh>
    <rPh sb="15" eb="17">
      <t>シエン</t>
    </rPh>
    <rPh sb="17" eb="19">
      <t>ジギョウ</t>
    </rPh>
    <rPh sb="19" eb="21">
      <t>ホジョ</t>
    </rPh>
    <rPh sb="21" eb="23">
      <t>キンガク</t>
    </rPh>
    <phoneticPr fontId="4"/>
  </si>
  <si>
    <t>令和８年度栃木県介護テクノロジー定着支援事業費補助金所要額調書</t>
    <rPh sb="0" eb="2">
      <t>レイワ</t>
    </rPh>
    <rPh sb="3" eb="5">
      <t>ネンド</t>
    </rPh>
    <rPh sb="8" eb="10">
      <t>カイゴ</t>
    </rPh>
    <rPh sb="16" eb="22">
      <t>テイチャクシエンジギョウ</t>
    </rPh>
    <phoneticPr fontId="4"/>
  </si>
  <si>
    <t>（テクノロジーの種類をプルダウンから選択）</t>
  </si>
  <si>
    <t>　　　　※　「インカム等」と「バックオフィスソフト」「ウェアラブル端末」は補助限度台数の適用を受けません。</t>
    <rPh sb="11" eb="12">
      <t>トウ</t>
    </rPh>
    <rPh sb="33" eb="35">
      <t>タンマツ</t>
    </rPh>
    <rPh sb="37" eb="39">
      <t>ホジョ</t>
    </rPh>
    <rPh sb="39" eb="41">
      <t>ゲンド</t>
    </rPh>
    <rPh sb="41" eb="43">
      <t>ダイスウ</t>
    </rPh>
    <rPh sb="44" eb="46">
      <t>テキヨウ</t>
    </rPh>
    <rPh sb="47" eb="48">
      <t>ウ</t>
    </rPh>
    <phoneticPr fontId="4"/>
  </si>
  <si>
    <t>　　　　※　R8から、「パッケージ型導入支援」には補助限度台数の適応を受けません。</t>
    <rPh sb="17" eb="18">
      <t>ガタ</t>
    </rPh>
    <rPh sb="18" eb="20">
      <t>ドウニュウ</t>
    </rPh>
    <rPh sb="20" eb="22">
      <t>シエン</t>
    </rPh>
    <rPh sb="25" eb="27">
      <t>ホジョ</t>
    </rPh>
    <rPh sb="27" eb="29">
      <t>ゲンド</t>
    </rPh>
    <rPh sb="29" eb="31">
      <t>ダイスウ</t>
    </rPh>
    <rPh sb="32" eb="34">
      <t>テキオウ</t>
    </rPh>
    <rPh sb="35" eb="36">
      <t>ウ</t>
    </rPh>
    <phoneticPr fontId="4"/>
  </si>
  <si>
    <t>　　※R7まではPC、タブレットを分けていましたが、R8は全て④に集約して「付帯経費」として一本化しました。</t>
    <rPh sb="17" eb="18">
      <t>ワ</t>
    </rPh>
    <rPh sb="29" eb="30">
      <t>スベ</t>
    </rPh>
    <rPh sb="33" eb="35">
      <t>シュウヤク</t>
    </rPh>
    <rPh sb="38" eb="40">
      <t>フタイ</t>
    </rPh>
    <rPh sb="40" eb="42">
      <t>ケイヒ</t>
    </rPh>
    <rPh sb="46" eb="49">
      <t>イッポンカ</t>
    </rPh>
    <phoneticPr fontId="23"/>
  </si>
  <si>
    <t xml:space="preserve">    　　　　   　宣言した事業所は、補助上限額に５万円を加算。</t>
    <rPh sb="12" eb="14">
      <t>センゲン</t>
    </rPh>
    <rPh sb="16" eb="19">
      <t>ジギョウショ</t>
    </rPh>
    <rPh sb="21" eb="23">
      <t>ホジョ</t>
    </rPh>
    <phoneticPr fontId="23"/>
  </si>
  <si>
    <t>上記以外のその他機器(TAISテクノロジーマークなし）</t>
    <rPh sb="0" eb="2">
      <t>ジョウキ</t>
    </rPh>
    <rPh sb="2" eb="4">
      <t>イガイ</t>
    </rPh>
    <rPh sb="7" eb="8">
      <t>タ</t>
    </rPh>
    <rPh sb="8" eb="10">
      <t>キキ</t>
    </rPh>
    <phoneticPr fontId="23"/>
  </si>
  <si>
    <r>
      <t>介護ソフト（TAIS掲載または機能等が同水準の機器等）　※注意！ケアプランデータ連携システムの５事業所以上加算は</t>
    </r>
    <r>
      <rPr>
        <b/>
        <sz val="12"/>
        <color rgb="FFFF0000"/>
        <rFont val="Meiryo UI"/>
        <family val="3"/>
        <charset val="128"/>
      </rPr>
      <t>「訪問介護事業所等の居宅サービス事業所又は居宅介護支援事業所（介護予防も含む。）」</t>
    </r>
    <r>
      <rPr>
        <b/>
        <sz val="12"/>
        <color theme="1"/>
        <rFont val="Meiryo UI"/>
        <family val="3"/>
        <charset val="128"/>
      </rPr>
      <t>のみ選択できます。施設系サービスの場合、選択しないでください。</t>
    </r>
    <rPh sb="0" eb="2">
      <t>カイゴ</t>
    </rPh>
    <rPh sb="10" eb="12">
      <t>ケイサイ</t>
    </rPh>
    <rPh sb="15" eb="17">
      <t>キノウ</t>
    </rPh>
    <rPh sb="17" eb="18">
      <t>トウ</t>
    </rPh>
    <rPh sb="19" eb="22">
      <t>ドウスイジュン</t>
    </rPh>
    <rPh sb="23" eb="25">
      <t>キキ</t>
    </rPh>
    <rPh sb="25" eb="26">
      <t>トウ</t>
    </rPh>
    <rPh sb="29" eb="31">
      <t>チュウイ</t>
    </rPh>
    <rPh sb="40" eb="42">
      <t>レンケイ</t>
    </rPh>
    <rPh sb="48" eb="51">
      <t>ジギョウショ</t>
    </rPh>
    <rPh sb="51" eb="53">
      <t>イジョウ</t>
    </rPh>
    <rPh sb="53" eb="55">
      <t>カサン</t>
    </rPh>
    <rPh sb="99" eb="101">
      <t>センタク</t>
    </rPh>
    <rPh sb="106" eb="108">
      <t>シセツ</t>
    </rPh>
    <rPh sb="108" eb="109">
      <t>ケイ</t>
    </rPh>
    <rPh sb="114" eb="116">
      <t>バアイ</t>
    </rPh>
    <rPh sb="117" eb="119">
      <t>センタク</t>
    </rPh>
    <phoneticPr fontId="23"/>
  </si>
  <si>
    <r>
      <t>バックオフィスソフト　※注意！ケアプランデータ連携システムの５事業所以上加算は</t>
    </r>
    <r>
      <rPr>
        <b/>
        <sz val="12"/>
        <color rgb="FFFF0000"/>
        <rFont val="Meiryo UI"/>
        <family val="3"/>
        <charset val="128"/>
      </rPr>
      <t>「訪問介護事業所等の居宅サービス事業所又は居宅介護支援事業所（介護予防も含む。）」</t>
    </r>
    <r>
      <rPr>
        <b/>
        <sz val="12"/>
        <color theme="1"/>
        <rFont val="Meiryo UI"/>
        <family val="3"/>
        <charset val="128"/>
      </rPr>
      <t>のみ選択できます。施設系サービスの場合、選択しないでください。</t>
    </r>
    <rPh sb="89" eb="91">
      <t>シセツ</t>
    </rPh>
    <rPh sb="91" eb="92">
      <t>ケイ</t>
    </rPh>
    <rPh sb="97" eb="99">
      <t>バアイ</t>
    </rPh>
    <rPh sb="100" eb="102">
      <t>センタク</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</si>
</sst>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7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0"/>
      <name val="ＭＳ 明朝"/>
      <family val="1"/>
      <charset val="128"/>
    </font>
    <font>
      <sz val="10.5"/>
      <name val="ＭＳ 明朝"/>
      <family val="1"/>
      <charset val="128"/>
    </font>
    <font>
      <sz val="10.5"/>
      <name val="ＭＳ ゴシック"/>
      <family val="3"/>
      <charset val="128"/>
    </font>
    <font>
      <u/>
      <sz val="10.5"/>
      <name val="ＭＳ 明朝"/>
      <family val="1"/>
      <charset val="128"/>
    </font>
    <font>
      <sz val="11"/>
      <color theme="1"/>
      <name val="ＭＳ Ｐゴシック"/>
      <family val="3"/>
      <charset val="128"/>
      <scheme val="minor"/>
    </font>
    <font>
      <sz val="12"/>
      <color theme="1"/>
      <name val="ＭＳ 明朝"/>
      <family val="1"/>
      <charset val="128"/>
    </font>
    <font>
      <sz val="12"/>
      <name val="ＭＳ ゴシック"/>
      <family val="3"/>
      <charset val="128"/>
    </font>
    <font>
      <sz val="10"/>
      <name val="MS UI Gothic"/>
      <family val="3"/>
      <charset val="128"/>
    </font>
    <font>
      <sz val="12"/>
      <color theme="1"/>
      <name val="ＭＳ 明朝"/>
      <family val="2"/>
      <charset val="128"/>
    </font>
    <font>
      <sz val="11"/>
      <color theme="1"/>
      <name val="ＭＳ Ｐゴシック"/>
      <family val="3"/>
      <charset val="128"/>
    </font>
    <font>
      <sz val="10.5"/>
      <color theme="1"/>
      <name val="ＭＳ 明朝"/>
      <family val="1"/>
      <charset val="128"/>
    </font>
    <font>
      <sz val="10"/>
      <color theme="1"/>
      <name val="ＭＳ 明朝"/>
      <family val="1"/>
      <charset val="128"/>
    </font>
    <font>
      <sz val="12"/>
      <color theme="1"/>
      <name val="ＭＳ Ｐゴシック"/>
      <family val="3"/>
      <charset val="128"/>
    </font>
    <font>
      <sz val="9"/>
      <name val="ＭＳ 明朝"/>
      <family val="1"/>
      <charset val="128"/>
    </font>
    <font>
      <sz val="11"/>
      <color rgb="FFFF0000"/>
      <name val="ＭＳ Ｐゴシック"/>
      <family val="2"/>
      <charset val="128"/>
      <scheme val="minor"/>
    </font>
    <font>
      <b/>
      <u/>
      <sz val="14"/>
      <color rgb="FF000000"/>
      <name val="UD デジタル 教科書体 NK-B"/>
      <family val="1"/>
      <charset val="128"/>
    </font>
    <font>
      <sz val="6"/>
      <name val="ＭＳ Ｐゴシック"/>
      <family val="2"/>
      <charset val="128"/>
      <scheme val="minor"/>
    </font>
    <font>
      <b/>
      <sz val="14"/>
      <color rgb="FF000000"/>
      <name val="UD デジタル 教科書体 NK-B"/>
      <family val="1"/>
      <charset val="128"/>
    </font>
    <font>
      <b/>
      <sz val="14"/>
      <color theme="1"/>
      <name val="UD デジタル 教科書体 NK-B"/>
      <family val="1"/>
      <charset val="128"/>
    </font>
    <font>
      <sz val="11"/>
      <color rgb="FF000000"/>
      <name val="Meiryo UI"/>
      <family val="3"/>
      <charset val="128"/>
    </font>
    <font>
      <b/>
      <sz val="14"/>
      <color rgb="FFFF0000"/>
      <name val="UD デジタル 教科書体 NK-B"/>
      <family val="1"/>
      <charset val="128"/>
    </font>
    <font>
      <sz val="22"/>
      <color theme="1"/>
      <name val="Meiryo UI"/>
      <family val="3"/>
      <charset val="128"/>
    </font>
    <font>
      <sz val="11"/>
      <color theme="1"/>
      <name val="Meiryo UI"/>
      <family val="3"/>
      <charset val="128"/>
    </font>
    <font>
      <b/>
      <sz val="20"/>
      <color rgb="FFFF0000"/>
      <name val="Meiryo UI"/>
      <family val="3"/>
      <charset val="128"/>
    </font>
    <font>
      <sz val="20"/>
      <color theme="1"/>
      <name val="Meiryo UI"/>
      <family val="3"/>
      <charset val="128"/>
    </font>
    <font>
      <sz val="16"/>
      <color theme="1"/>
      <name val="Meiryo UI"/>
      <family val="3"/>
      <charset val="128"/>
    </font>
    <font>
      <b/>
      <sz val="16"/>
      <color theme="1"/>
      <name val="Meiryo UI"/>
      <family val="3"/>
      <charset val="128"/>
    </font>
    <font>
      <sz val="14"/>
      <color theme="1"/>
      <name val="Meiryo UI"/>
      <family val="3"/>
      <charset val="128"/>
    </font>
    <font>
      <b/>
      <i/>
      <u/>
      <sz val="18"/>
      <color rgb="FFFF0000"/>
      <name val="Meiryo UI"/>
      <family val="3"/>
      <charset val="128"/>
    </font>
    <font>
      <sz val="11"/>
      <color rgb="FFFF0000"/>
      <name val="Meiryo UI"/>
      <family val="3"/>
      <charset val="128"/>
    </font>
    <font>
      <b/>
      <u/>
      <sz val="18"/>
      <color rgb="FFFF0000"/>
      <name val="Meiryo UI"/>
      <family val="3"/>
      <charset val="128"/>
    </font>
    <font>
      <b/>
      <sz val="13"/>
      <color theme="1"/>
      <name val="Meiryo UI"/>
      <family val="3"/>
      <charset val="128"/>
    </font>
    <font>
      <b/>
      <sz val="20"/>
      <color theme="1"/>
      <name val="Meiryo UI"/>
      <family val="3"/>
      <charset val="128"/>
    </font>
    <font>
      <b/>
      <sz val="11"/>
      <color theme="1"/>
      <name val="Meiryo UI"/>
      <family val="3"/>
      <charset val="128"/>
    </font>
    <font>
      <b/>
      <sz val="12"/>
      <color theme="1"/>
      <name val="Meiryo UI"/>
      <family val="3"/>
      <charset val="128"/>
    </font>
    <font>
      <b/>
      <sz val="10"/>
      <color theme="1"/>
      <name val="Meiryo UI"/>
      <family val="3"/>
      <charset val="128"/>
    </font>
    <font>
      <sz val="12"/>
      <color theme="1"/>
      <name val="Meiryo UI"/>
      <family val="3"/>
      <charset val="128"/>
    </font>
    <font>
      <sz val="11"/>
      <name val="Meiryo UI"/>
      <family val="3"/>
      <charset val="128"/>
    </font>
    <font>
      <b/>
      <sz val="15"/>
      <color theme="1"/>
      <name val="Meiryo UI"/>
      <family val="3"/>
      <charset val="128"/>
    </font>
    <font>
      <sz val="13"/>
      <color theme="1"/>
      <name val="Meiryo UI"/>
      <family val="3"/>
      <charset val="128"/>
    </font>
    <font>
      <sz val="15"/>
      <color theme="1"/>
      <name val="Meiryo UI"/>
      <family val="3"/>
      <charset val="128"/>
    </font>
    <font>
      <b/>
      <sz val="22"/>
      <color theme="1"/>
      <name val="Meiryo UI"/>
      <family val="3"/>
      <charset val="128"/>
    </font>
    <font>
      <b/>
      <sz val="28"/>
      <color theme="1"/>
      <name val="Meiryo UI"/>
      <family val="3"/>
      <charset val="128"/>
    </font>
    <font>
      <sz val="20"/>
      <color rgb="FFFF0000"/>
      <name val="Meiryo UI"/>
      <family val="3"/>
      <charset val="128"/>
    </font>
    <font>
      <sz val="9"/>
      <color theme="1"/>
      <name val="Meiryo UI"/>
      <family val="3"/>
      <charset val="128"/>
    </font>
    <font>
      <sz val="10.5"/>
      <color rgb="FFFF0000"/>
      <name val="ＭＳ 明朝"/>
      <family val="1"/>
      <charset val="128"/>
    </font>
    <font>
      <sz val="11"/>
      <color theme="1"/>
      <name val="ＭＳ 明朝"/>
      <family val="1"/>
      <charset val="128"/>
    </font>
    <font>
      <sz val="11"/>
      <color rgb="FFFF0000"/>
      <name val="ＭＳ 明朝"/>
      <family val="1"/>
      <charset val="128"/>
    </font>
    <font>
      <sz val="16"/>
      <color rgb="FFFF0000"/>
      <name val="Meiryo UI"/>
      <family val="3"/>
      <charset val="128"/>
    </font>
    <font>
      <b/>
      <sz val="16"/>
      <color rgb="FFFF0000"/>
      <name val="Meiryo UI"/>
      <family val="3"/>
      <charset val="128"/>
    </font>
    <font>
      <sz val="18"/>
      <color rgb="FFFF0000"/>
      <name val="Meiryo UI"/>
      <family val="3"/>
      <charset val="128"/>
    </font>
    <font>
      <b/>
      <sz val="14"/>
      <color rgb="FFFF0000"/>
      <name val="Meiryo UI"/>
      <family val="3"/>
      <charset val="128"/>
    </font>
    <font>
      <b/>
      <sz val="11"/>
      <color rgb="FFFF0000"/>
      <name val="Meiryo UI"/>
      <family val="3"/>
      <charset val="128"/>
    </font>
    <font>
      <b/>
      <sz val="13"/>
      <color rgb="FFFF0000"/>
      <name val="Meiryo UI"/>
      <family val="3"/>
      <charset val="128"/>
    </font>
    <font>
      <b/>
      <sz val="11"/>
      <color indexed="81"/>
      <name val="MS P ゴシック"/>
      <family val="3"/>
      <charset val="128"/>
    </font>
    <font>
      <sz val="14"/>
      <color rgb="FFFF0000"/>
      <name val="UD デジタル 教科書体 NK-B"/>
      <family val="1"/>
      <charset val="128"/>
    </font>
    <font>
      <b/>
      <sz val="22"/>
      <color rgb="FFFF0000"/>
      <name val="Meiryo UI"/>
      <family val="3"/>
      <charset val="128"/>
    </font>
    <font>
      <sz val="14"/>
      <name val="ＭＳ 明朝"/>
      <family val="1"/>
      <charset val="128"/>
    </font>
    <font>
      <sz val="6"/>
      <name val="ＭＳ 明朝"/>
      <family val="1"/>
      <charset val="128"/>
    </font>
    <font>
      <b/>
      <u/>
      <sz val="11"/>
      <color theme="1"/>
      <name val="Meiryo UI"/>
      <family val="3"/>
      <charset val="128"/>
    </font>
    <font>
      <sz val="10"/>
      <color theme="1"/>
      <name val="Meiryo UI"/>
      <family val="3"/>
      <charset val="128"/>
    </font>
    <font>
      <b/>
      <sz val="24"/>
      <color theme="1"/>
      <name val="Meiryo UI"/>
      <family val="3"/>
      <charset val="128"/>
    </font>
    <font>
      <b/>
      <u/>
      <sz val="16"/>
      <color rgb="FFFF0000"/>
      <name val="Meiryo UI"/>
      <family val="3"/>
      <charset val="128"/>
    </font>
    <font>
      <b/>
      <sz val="12"/>
      <color rgb="FFFF0000"/>
      <name val="Meiryo UI"/>
      <family val="3"/>
      <charset val="128"/>
    </font>
  </fonts>
  <fills count="12">
    <fill>
      <patternFill patternType="none"/>
    </fill>
    <fill>
      <patternFill patternType="gray125"/>
    </fill>
    <fill>
      <patternFill patternType="solid">
        <fgColor rgb="FFFFFF00"/>
        <bgColor indexed="64"/>
      </patternFill>
    </fill>
    <fill>
      <patternFill patternType="solid">
        <fgColor rgb="FFCCFFFF"/>
        <bgColor indexed="64"/>
      </patternFill>
    </fill>
    <fill>
      <patternFill patternType="solid">
        <fgColor rgb="FFFFFFCC"/>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bgColor indexed="64"/>
      </patternFill>
    </fill>
    <fill>
      <patternFill patternType="solid">
        <fgColor theme="9" tint="0.39994506668294322"/>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bottom style="hair">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medium">
        <color indexed="64"/>
      </left>
      <right/>
      <top style="medium">
        <color indexed="64"/>
      </top>
      <bottom/>
      <diagonal/>
    </border>
    <border>
      <left/>
      <right/>
      <top style="medium">
        <color indexed="64"/>
      </top>
      <bottom/>
      <diagonal/>
    </border>
    <border>
      <left style="thick">
        <color indexed="64"/>
      </left>
      <right style="thick">
        <color indexed="64"/>
      </right>
      <top style="thick">
        <color indexed="64"/>
      </top>
      <bottom/>
      <diagonal/>
    </border>
    <border>
      <left style="medium">
        <color indexed="64"/>
      </left>
      <right/>
      <top/>
      <bottom/>
      <diagonal/>
    </border>
    <border>
      <left style="thick">
        <color indexed="64"/>
      </left>
      <right style="thick">
        <color indexed="64"/>
      </right>
      <top/>
      <bottom/>
      <diagonal/>
    </border>
    <border>
      <left style="medium">
        <color indexed="64"/>
      </left>
      <right/>
      <top/>
      <bottom style="medium">
        <color indexed="64"/>
      </bottom>
      <diagonal/>
    </border>
    <border>
      <left/>
      <right/>
      <top/>
      <bottom style="medium">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ck">
        <color indexed="64"/>
      </top>
      <bottom style="hair">
        <color indexed="64"/>
      </bottom>
      <diagonal/>
    </border>
    <border>
      <left style="thin">
        <color indexed="64"/>
      </left>
      <right style="thick">
        <color indexed="64"/>
      </right>
      <top style="thick">
        <color indexed="64"/>
      </top>
      <bottom style="hair">
        <color indexed="64"/>
      </bottom>
      <diagonal/>
    </border>
    <border>
      <left style="thin">
        <color indexed="64"/>
      </left>
      <right/>
      <top style="hair">
        <color indexed="64"/>
      </top>
      <bottom style="hair">
        <color indexed="64"/>
      </bottom>
      <diagonal/>
    </border>
    <border>
      <left style="thick">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ck">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medium">
        <color indexed="64"/>
      </bottom>
      <diagonal/>
    </border>
    <border>
      <left style="thick">
        <color indexed="64"/>
      </left>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style="thin">
        <color indexed="64"/>
      </left>
      <right style="thin">
        <color indexed="64"/>
      </right>
      <top style="hair">
        <color indexed="64"/>
      </top>
      <bottom style="medium">
        <color indexed="64"/>
      </bottom>
      <diagonal/>
    </border>
    <border>
      <left style="thick">
        <color indexed="64"/>
      </left>
      <right/>
      <top style="thick">
        <color indexed="64"/>
      </top>
      <bottom style="hair">
        <color indexed="64"/>
      </bottom>
      <diagonal/>
    </border>
    <border>
      <left style="thin">
        <color indexed="64"/>
      </left>
      <right/>
      <top style="thick">
        <color indexed="64"/>
      </top>
      <bottom/>
      <diagonal/>
    </border>
    <border>
      <left style="thin">
        <color indexed="64"/>
      </left>
      <right style="thick">
        <color indexed="64"/>
      </right>
      <top style="thick">
        <color indexed="64"/>
      </top>
      <bottom/>
      <diagonal/>
    </border>
    <border>
      <left style="thick">
        <color indexed="64"/>
      </left>
      <right/>
      <top style="thick">
        <color indexed="64"/>
      </top>
      <bottom/>
      <diagonal/>
    </border>
    <border>
      <left style="thin">
        <color indexed="64"/>
      </left>
      <right/>
      <top/>
      <bottom/>
      <diagonal/>
    </border>
    <border>
      <left style="thin">
        <color indexed="64"/>
      </left>
      <right style="thick">
        <color indexed="64"/>
      </right>
      <top/>
      <bottom/>
      <diagonal/>
    </border>
    <border>
      <left style="thick">
        <color indexed="64"/>
      </left>
      <right/>
      <top/>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ck">
        <color indexed="64"/>
      </left>
      <right/>
      <top/>
      <bottom style="thick">
        <color indexed="64"/>
      </bottom>
      <diagonal/>
    </border>
    <border>
      <left style="thin">
        <color indexed="64"/>
      </left>
      <right style="thin">
        <color indexed="64"/>
      </right>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thin">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hair">
        <color indexed="64"/>
      </top>
      <bottom style="hair">
        <color indexed="64"/>
      </bottom>
      <diagonal/>
    </border>
    <border>
      <left style="thin">
        <color indexed="64"/>
      </left>
      <right/>
      <top style="thick">
        <color indexed="64"/>
      </top>
      <bottom style="hair">
        <color indexed="64"/>
      </bottom>
      <diagonal/>
    </border>
    <border>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style="thick">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medium">
        <color indexed="64"/>
      </left>
      <right style="thin">
        <color indexed="64"/>
      </right>
      <top style="medium">
        <color indexed="64"/>
      </top>
      <bottom style="medium">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right style="thick">
        <color indexed="64"/>
      </right>
      <top/>
      <bottom/>
      <diagonal/>
    </border>
    <border>
      <left style="thick">
        <color indexed="64"/>
      </left>
      <right style="thin">
        <color indexed="64"/>
      </right>
      <top/>
      <bottom/>
      <diagonal/>
    </border>
    <border>
      <left/>
      <right style="thin">
        <color indexed="64"/>
      </right>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ck">
        <color indexed="64"/>
      </right>
      <top/>
      <bottom style="thick">
        <color indexed="64"/>
      </bottom>
      <diagonal/>
    </border>
    <border>
      <left style="medium">
        <color indexed="64"/>
      </left>
      <right style="thin">
        <color indexed="64"/>
      </right>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style="thick">
        <color indexed="64"/>
      </right>
      <top style="thick">
        <color indexed="64"/>
      </top>
      <bottom/>
      <diagonal/>
    </border>
    <border>
      <left/>
      <right/>
      <top style="thick">
        <color indexed="64"/>
      </top>
      <bottom style="thick">
        <color indexed="64"/>
      </bottom>
      <diagonal/>
    </border>
    <border>
      <left style="thick">
        <color rgb="FFFF0000"/>
      </left>
      <right style="thick">
        <color rgb="FFFF0000"/>
      </right>
      <top style="thick">
        <color rgb="FFFF0000"/>
      </top>
      <bottom style="thick">
        <color rgb="FFFF0000"/>
      </bottom>
      <diagonal/>
    </border>
    <border>
      <left style="thick">
        <color rgb="FFFF0000"/>
      </left>
      <right/>
      <top/>
      <bottom/>
      <diagonal/>
    </border>
    <border>
      <left style="mediumDashed">
        <color indexed="64"/>
      </left>
      <right/>
      <top/>
      <bottom style="thick">
        <color indexed="64"/>
      </bottom>
      <diagonal/>
    </border>
    <border>
      <left/>
      <right/>
      <top style="hair">
        <color indexed="64"/>
      </top>
      <bottom style="hair">
        <color indexed="64"/>
      </bottom>
      <diagonal/>
    </border>
    <border>
      <left/>
      <right style="thin">
        <color indexed="64"/>
      </right>
      <top style="thick">
        <color indexed="64"/>
      </top>
      <bottom/>
      <diagonal/>
    </border>
    <border>
      <left/>
      <right style="thin">
        <color indexed="64"/>
      </right>
      <top/>
      <bottom style="thick">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dotted">
        <color indexed="64"/>
      </bottom>
      <diagonal/>
    </border>
    <border>
      <left style="thick">
        <color indexed="64"/>
      </left>
      <right/>
      <top style="hair">
        <color indexed="64"/>
      </top>
      <bottom/>
      <diagonal/>
    </border>
    <border>
      <left style="medium">
        <color indexed="64"/>
      </left>
      <right/>
      <top style="thick">
        <color indexed="64"/>
      </top>
      <bottom style="dotted">
        <color indexed="64"/>
      </bottom>
      <diagonal/>
    </border>
    <border>
      <left style="medium">
        <color indexed="64"/>
      </left>
      <right/>
      <top style="dotted">
        <color indexed="64"/>
      </top>
      <bottom style="thick">
        <color indexed="64"/>
      </bottom>
      <diagonal/>
    </border>
    <border>
      <left/>
      <right/>
      <top style="thick">
        <color indexed="64"/>
      </top>
      <bottom style="hair">
        <color indexed="64"/>
      </bottom>
      <diagonal/>
    </border>
    <border>
      <left/>
      <right/>
      <top style="hair">
        <color indexed="64"/>
      </top>
      <bottom style="thick">
        <color indexed="64"/>
      </bottom>
      <diagonal/>
    </border>
    <border>
      <left style="medium">
        <color indexed="64"/>
      </left>
      <right style="thin">
        <color indexed="64"/>
      </right>
      <top style="thick">
        <color indexed="64"/>
      </top>
      <bottom/>
      <diagonal/>
    </border>
    <border>
      <left style="medium">
        <color indexed="64"/>
      </left>
      <right style="thin">
        <color indexed="64"/>
      </right>
      <top/>
      <bottom/>
      <diagonal/>
    </border>
    <border>
      <left style="medium">
        <color indexed="64"/>
      </left>
      <right style="thin">
        <color indexed="64"/>
      </right>
      <top/>
      <bottom style="thick">
        <color indexed="64"/>
      </bottom>
      <diagonal/>
    </border>
    <border>
      <left/>
      <right style="thick">
        <color indexed="64"/>
      </right>
      <top style="medium">
        <color indexed="64"/>
      </top>
      <bottom style="thin">
        <color indexed="64"/>
      </bottom>
      <diagonal/>
    </border>
    <border>
      <left style="medium">
        <color indexed="64"/>
      </left>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12">
    <xf numFmtId="0" fontId="0" fillId="0" borderId="0"/>
    <xf numFmtId="38" fontId="3" fillId="0" borderId="0" applyFont="0" applyFill="0" applyBorder="0" applyAlignment="0" applyProtection="0"/>
    <xf numFmtId="0" fontId="11" fillId="0" borderId="0">
      <alignment vertical="center"/>
    </xf>
    <xf numFmtId="0" fontId="14" fillId="0" borderId="0">
      <alignment vertical="center"/>
    </xf>
    <xf numFmtId="0" fontId="15" fillId="0" borderId="0">
      <alignment vertical="center"/>
    </xf>
    <xf numFmtId="0" fontId="8" fillId="0" borderId="0">
      <alignment vertical="center"/>
    </xf>
    <xf numFmtId="38" fontId="8" fillId="0" borderId="0" applyFont="0" applyFill="0" applyBorder="0" applyAlignment="0" applyProtection="0">
      <alignment vertical="center"/>
    </xf>
    <xf numFmtId="38" fontId="11"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457">
    <xf numFmtId="0" fontId="0" fillId="0" borderId="0" xfId="0"/>
    <xf numFmtId="0" fontId="8" fillId="0" borderId="0" xfId="0" applyFont="1" applyAlignment="1">
      <alignment horizontal="center" vertical="center"/>
    </xf>
    <xf numFmtId="38" fontId="8" fillId="0" borderId="0" xfId="1" applyFont="1" applyAlignment="1"/>
    <xf numFmtId="38" fontId="8" fillId="0" borderId="0" xfId="1" applyFont="1"/>
    <xf numFmtId="38" fontId="8" fillId="0" borderId="4" xfId="1" applyFont="1" applyBorder="1" applyAlignment="1">
      <alignment horizontal="left" vertical="center"/>
    </xf>
    <xf numFmtId="38" fontId="8" fillId="0" borderId="4" xfId="1" applyFont="1" applyBorder="1" applyAlignment="1">
      <alignment horizontal="center" vertical="center"/>
    </xf>
    <xf numFmtId="38" fontId="8" fillId="0" borderId="1" xfId="1" applyFont="1" applyBorder="1" applyAlignment="1">
      <alignment horizontal="center"/>
    </xf>
    <xf numFmtId="38" fontId="8" fillId="0" borderId="9" xfId="1" applyFont="1" applyBorder="1"/>
    <xf numFmtId="0" fontId="8" fillId="0" borderId="9" xfId="0" applyFont="1" applyBorder="1" applyAlignment="1">
      <alignment horizontal="left" vertical="center"/>
    </xf>
    <xf numFmtId="0" fontId="8" fillId="0" borderId="1" xfId="0" applyFont="1" applyBorder="1" applyAlignment="1">
      <alignment horizontal="left" vertical="center"/>
    </xf>
    <xf numFmtId="38" fontId="8" fillId="0" borderId="10" xfId="1" applyFont="1" applyBorder="1"/>
    <xf numFmtId="38" fontId="8" fillId="0" borderId="0" xfId="1" applyFont="1" applyBorder="1"/>
    <xf numFmtId="38" fontId="8" fillId="0" borderId="4" xfId="1" applyFont="1" applyBorder="1"/>
    <xf numFmtId="38" fontId="8" fillId="0" borderId="13" xfId="1" applyFont="1" applyBorder="1"/>
    <xf numFmtId="38" fontId="8" fillId="0" borderId="0" xfId="1" applyFont="1" applyBorder="1" applyAlignment="1">
      <alignment horizontal="right"/>
    </xf>
    <xf numFmtId="38" fontId="6" fillId="0" borderId="0" xfId="1" applyFont="1"/>
    <xf numFmtId="38" fontId="9" fillId="0" borderId="0" xfId="1" applyFont="1" applyBorder="1" applyAlignment="1">
      <alignment horizontal="right"/>
    </xf>
    <xf numFmtId="38" fontId="8" fillId="0" borderId="0" xfId="1" applyFont="1" applyAlignment="1">
      <alignment horizontal="right"/>
    </xf>
    <xf numFmtId="0" fontId="7" fillId="0" borderId="0" xfId="0" applyFont="1" applyAlignment="1">
      <alignment vertical="center"/>
    </xf>
    <xf numFmtId="0" fontId="17" fillId="0" borderId="0" xfId="0" applyFont="1" applyAlignment="1">
      <alignment vertical="center"/>
    </xf>
    <xf numFmtId="0" fontId="16" fillId="0" borderId="0" xfId="0" applyFont="1"/>
    <xf numFmtId="0" fontId="12" fillId="0" borderId="0" xfId="0" applyFont="1" applyAlignment="1">
      <alignment vertical="center"/>
    </xf>
    <xf numFmtId="0" fontId="8" fillId="0" borderId="0" xfId="0" applyFont="1" applyAlignment="1">
      <alignment vertical="center"/>
    </xf>
    <xf numFmtId="0" fontId="8" fillId="0" borderId="0" xfId="0" applyFont="1" applyAlignment="1">
      <alignment horizontal="right"/>
    </xf>
    <xf numFmtId="0" fontId="19" fillId="0" borderId="0" xfId="0" applyFont="1" applyAlignment="1">
      <alignment horizontal="justify" vertical="center"/>
    </xf>
    <xf numFmtId="0" fontId="8" fillId="0" borderId="2" xfId="0" applyFont="1" applyFill="1" applyBorder="1" applyAlignment="1">
      <alignment horizontal="center" vertical="center" wrapText="1"/>
    </xf>
    <xf numFmtId="0" fontId="5" fillId="0" borderId="8" xfId="0" applyFont="1" applyFill="1" applyBorder="1" applyAlignment="1">
      <alignment vertical="center" wrapText="1" shrinkToFit="1"/>
    </xf>
    <xf numFmtId="0" fontId="12" fillId="0" borderId="0" xfId="0" applyFont="1" applyAlignment="1">
      <alignment horizontal="center" vertical="center"/>
    </xf>
    <xf numFmtId="0" fontId="8" fillId="0" borderId="4" xfId="0" applyFont="1" applyBorder="1" applyAlignment="1">
      <alignment horizontal="right" vertical="center"/>
    </xf>
    <xf numFmtId="0" fontId="7" fillId="0" borderId="0" xfId="0" applyFont="1" applyAlignment="1">
      <alignment vertical="center"/>
    </xf>
    <xf numFmtId="0" fontId="8" fillId="0" borderId="0" xfId="0" applyFont="1" applyAlignment="1">
      <alignment horizontal="right" vertical="center"/>
    </xf>
    <xf numFmtId="0" fontId="8" fillId="0" borderId="2" xfId="0" applyFont="1" applyBorder="1" applyAlignment="1">
      <alignment horizontal="center" vertical="center" wrapText="1"/>
    </xf>
    <xf numFmtId="0" fontId="8" fillId="0" borderId="0" xfId="0" applyFont="1" applyAlignment="1">
      <alignment vertical="center"/>
    </xf>
    <xf numFmtId="0" fontId="8" fillId="0" borderId="3" xfId="0" applyFont="1" applyBorder="1" applyAlignment="1">
      <alignment horizontal="center" vertical="center" wrapText="1"/>
    </xf>
    <xf numFmtId="38" fontId="20" fillId="0" borderId="9" xfId="1" applyFont="1" applyBorder="1" applyAlignment="1">
      <alignment vertical="center"/>
    </xf>
    <xf numFmtId="0" fontId="12" fillId="0" borderId="0" xfId="0" applyFont="1" applyBorder="1" applyAlignment="1">
      <alignment horizontal="center" vertical="center"/>
    </xf>
    <xf numFmtId="0" fontId="13" fillId="0" borderId="0" xfId="0" applyFont="1" applyAlignment="1">
      <alignment vertical="center"/>
    </xf>
    <xf numFmtId="0" fontId="8" fillId="0" borderId="8" xfId="0" applyFont="1" applyBorder="1" applyAlignment="1">
      <alignment horizontal="center" vertical="center" shrinkToFit="1"/>
    </xf>
    <xf numFmtId="0" fontId="8" fillId="0" borderId="11" xfId="0" applyFont="1" applyBorder="1" applyAlignment="1">
      <alignment horizontal="center" vertical="center" shrinkToFit="1"/>
    </xf>
    <xf numFmtId="0" fontId="22" fillId="0" borderId="0" xfId="8" applyFont="1" applyAlignment="1">
      <alignment horizontal="left" vertical="center"/>
    </xf>
    <xf numFmtId="0" fontId="2" fillId="0" borderId="0" xfId="8">
      <alignment vertical="center"/>
    </xf>
    <xf numFmtId="0" fontId="24" fillId="0" borderId="0" xfId="8" applyFont="1" applyAlignment="1">
      <alignment horizontal="left" vertical="center"/>
    </xf>
    <xf numFmtId="0" fontId="24" fillId="0" borderId="0" xfId="8" applyFont="1" applyAlignment="1">
      <alignment horizontal="left" vertical="top"/>
    </xf>
    <xf numFmtId="0" fontId="2" fillId="0" borderId="0" xfId="8" applyAlignment="1">
      <alignment vertical="top"/>
    </xf>
    <xf numFmtId="0" fontId="25" fillId="0" borderId="0" xfId="8" applyFont="1">
      <alignment vertical="center"/>
    </xf>
    <xf numFmtId="0" fontId="26" fillId="0" borderId="0" xfId="8" applyFont="1">
      <alignment vertical="center"/>
    </xf>
    <xf numFmtId="0" fontId="27" fillId="0" borderId="0" xfId="8" applyFont="1" applyAlignment="1">
      <alignment horizontal="left" vertical="center"/>
    </xf>
    <xf numFmtId="0" fontId="21" fillId="0" borderId="0" xfId="8" applyFont="1">
      <alignment vertical="center"/>
    </xf>
    <xf numFmtId="0" fontId="28" fillId="0" borderId="0" xfId="8" applyFont="1">
      <alignment vertical="center"/>
    </xf>
    <xf numFmtId="0" fontId="29" fillId="0" borderId="0" xfId="8" applyFont="1">
      <alignment vertical="center"/>
    </xf>
    <xf numFmtId="0" fontId="30" fillId="3" borderId="14" xfId="8" applyFont="1" applyFill="1" applyBorder="1">
      <alignment vertical="center"/>
    </xf>
    <xf numFmtId="0" fontId="29" fillId="3" borderId="15" xfId="8" applyFont="1" applyFill="1" applyBorder="1">
      <alignment vertical="center"/>
    </xf>
    <xf numFmtId="0" fontId="29" fillId="3" borderId="16" xfId="8" applyFont="1" applyFill="1" applyBorder="1">
      <alignment vertical="center"/>
    </xf>
    <xf numFmtId="0" fontId="31" fillId="3" borderId="17" xfId="8" applyFont="1" applyFill="1" applyBorder="1">
      <alignment vertical="center"/>
    </xf>
    <xf numFmtId="0" fontId="29" fillId="3" borderId="0" xfId="8" applyFont="1" applyFill="1">
      <alignment vertical="center"/>
    </xf>
    <xf numFmtId="0" fontId="29" fillId="3" borderId="18" xfId="8" applyFont="1" applyFill="1" applyBorder="1">
      <alignment vertical="center"/>
    </xf>
    <xf numFmtId="0" fontId="32" fillId="3" borderId="17" xfId="8" applyFont="1" applyFill="1" applyBorder="1">
      <alignment vertical="center"/>
    </xf>
    <xf numFmtId="0" fontId="32" fillId="3" borderId="0" xfId="8" applyFont="1" applyFill="1">
      <alignment vertical="center"/>
    </xf>
    <xf numFmtId="0" fontId="32" fillId="3" borderId="0" xfId="8" applyFont="1" applyFill="1" applyAlignment="1">
      <alignment horizontal="center" vertical="center"/>
    </xf>
    <xf numFmtId="0" fontId="29" fillId="3" borderId="17" xfId="8" applyFont="1" applyFill="1" applyBorder="1">
      <alignment vertical="center"/>
    </xf>
    <xf numFmtId="0" fontId="34" fillId="3" borderId="0" xfId="8" applyFont="1" applyFill="1">
      <alignment vertical="center"/>
    </xf>
    <xf numFmtId="0" fontId="36" fillId="3" borderId="0" xfId="8" applyFont="1" applyFill="1">
      <alignment vertical="center"/>
    </xf>
    <xf numFmtId="0" fontId="39" fillId="0" borderId="0" xfId="8" applyFont="1">
      <alignment vertical="center"/>
    </xf>
    <xf numFmtId="0" fontId="32" fillId="0" borderId="0" xfId="8" applyFont="1" applyAlignment="1">
      <alignment horizontal="right" vertical="center"/>
    </xf>
    <xf numFmtId="38" fontId="41" fillId="0" borderId="35" xfId="9" applyFont="1" applyFill="1" applyBorder="1" applyAlignment="1">
      <alignment horizontal="left" vertical="center" wrapText="1"/>
    </xf>
    <xf numFmtId="38" fontId="41" fillId="0" borderId="36" xfId="9" applyFont="1" applyFill="1" applyBorder="1" applyAlignment="1">
      <alignment horizontal="left" vertical="center" wrapText="1"/>
    </xf>
    <xf numFmtId="38" fontId="41" fillId="0" borderId="36" xfId="9" applyFont="1" applyFill="1" applyBorder="1" applyAlignment="1">
      <alignment vertical="center" wrapText="1"/>
    </xf>
    <xf numFmtId="38" fontId="40" fillId="0" borderId="36" xfId="9" applyFont="1" applyFill="1" applyBorder="1" applyAlignment="1">
      <alignment vertical="center" wrapText="1"/>
    </xf>
    <xf numFmtId="38" fontId="42" fillId="0" borderId="36" xfId="9" applyFont="1" applyFill="1" applyBorder="1" applyAlignment="1">
      <alignment vertical="center" wrapText="1" shrinkToFit="1"/>
    </xf>
    <xf numFmtId="38" fontId="41" fillId="0" borderId="36" xfId="9" applyFont="1" applyFill="1" applyBorder="1" applyAlignment="1">
      <alignment vertical="center" wrapText="1" shrinkToFit="1"/>
    </xf>
    <xf numFmtId="38" fontId="41" fillId="0" borderId="37" xfId="9" applyFont="1" applyFill="1" applyBorder="1" applyAlignment="1">
      <alignment vertical="center" wrapText="1"/>
    </xf>
    <xf numFmtId="0" fontId="43" fillId="0" borderId="39" xfId="8" applyFont="1" applyBorder="1" applyAlignment="1">
      <alignment vertical="center" wrapText="1"/>
    </xf>
    <xf numFmtId="0" fontId="29" fillId="4" borderId="40" xfId="8" applyFont="1" applyFill="1" applyBorder="1" applyAlignment="1">
      <alignment vertical="center" wrapText="1"/>
    </xf>
    <xf numFmtId="38" fontId="29" fillId="4" borderId="40" xfId="9" applyFont="1" applyFill="1" applyBorder="1">
      <alignment vertical="center"/>
    </xf>
    <xf numFmtId="38" fontId="29" fillId="4" borderId="41" xfId="9" applyFont="1" applyFill="1" applyBorder="1">
      <alignment vertical="center"/>
    </xf>
    <xf numFmtId="0" fontId="43" fillId="0" borderId="42" xfId="8" applyFont="1" applyBorder="1" applyAlignment="1">
      <alignment vertical="center" wrapText="1"/>
    </xf>
    <xf numFmtId="0" fontId="43" fillId="4" borderId="43" xfId="8" applyFont="1" applyFill="1" applyBorder="1" applyAlignment="1">
      <alignment horizontal="center" vertical="center" shrinkToFit="1"/>
    </xf>
    <xf numFmtId="0" fontId="29" fillId="4" borderId="44" xfId="8" applyFont="1" applyFill="1" applyBorder="1" applyAlignment="1">
      <alignment vertical="center" wrapText="1"/>
    </xf>
    <xf numFmtId="38" fontId="29" fillId="4" borderId="44" xfId="9" applyFont="1" applyFill="1" applyBorder="1">
      <alignment vertical="center"/>
    </xf>
    <xf numFmtId="38" fontId="29" fillId="4" borderId="45" xfId="9" applyFont="1" applyFill="1" applyBorder="1">
      <alignment vertical="center"/>
    </xf>
    <xf numFmtId="0" fontId="43" fillId="4" borderId="48" xfId="8" applyFont="1" applyFill="1" applyBorder="1" applyAlignment="1">
      <alignment horizontal="center" vertical="center" shrinkToFit="1"/>
    </xf>
    <xf numFmtId="0" fontId="43" fillId="0" borderId="50" xfId="8" applyFont="1" applyBorder="1" applyAlignment="1">
      <alignment vertical="center" wrapText="1"/>
    </xf>
    <xf numFmtId="0" fontId="43" fillId="4" borderId="51" xfId="8" applyFont="1" applyFill="1" applyBorder="1" applyAlignment="1">
      <alignment horizontal="center" vertical="center" shrinkToFit="1"/>
    </xf>
    <xf numFmtId="0" fontId="29" fillId="4" borderId="52" xfId="8" applyFont="1" applyFill="1" applyBorder="1" applyAlignment="1">
      <alignment vertical="center" wrapText="1"/>
    </xf>
    <xf numFmtId="38" fontId="29" fillId="4" borderId="52" xfId="9" applyFont="1" applyFill="1" applyBorder="1">
      <alignment vertical="center"/>
    </xf>
    <xf numFmtId="38" fontId="29" fillId="4" borderId="53" xfId="9" applyFont="1" applyFill="1" applyBorder="1">
      <alignment vertical="center"/>
    </xf>
    <xf numFmtId="38" fontId="41" fillId="4" borderId="55" xfId="9" applyFont="1" applyFill="1" applyBorder="1" applyAlignment="1">
      <alignment vertical="center" wrapText="1"/>
    </xf>
    <xf numFmtId="0" fontId="29" fillId="0" borderId="0" xfId="8" applyFont="1" applyAlignment="1">
      <alignment vertical="center" wrapText="1"/>
    </xf>
    <xf numFmtId="0" fontId="41" fillId="6" borderId="24" xfId="8" applyFont="1" applyFill="1" applyBorder="1" applyAlignment="1">
      <alignment horizontal="left" vertical="center"/>
    </xf>
    <xf numFmtId="49" fontId="43" fillId="6" borderId="4" xfId="8" applyNumberFormat="1" applyFont="1" applyFill="1" applyBorder="1" applyAlignment="1">
      <alignment horizontal="left" vertical="center" wrapText="1"/>
    </xf>
    <xf numFmtId="49" fontId="29" fillId="6" borderId="0" xfId="8" applyNumberFormat="1" applyFont="1" applyFill="1" applyAlignment="1">
      <alignment horizontal="left" vertical="center" wrapText="1"/>
    </xf>
    <xf numFmtId="49" fontId="29" fillId="6" borderId="0" xfId="9" applyNumberFormat="1" applyFont="1" applyFill="1" applyBorder="1">
      <alignment vertical="center"/>
    </xf>
    <xf numFmtId="0" fontId="43" fillId="6" borderId="27" xfId="8" applyFont="1" applyFill="1" applyBorder="1" applyAlignment="1">
      <alignment horizontal="center" vertical="center"/>
    </xf>
    <xf numFmtId="0" fontId="43" fillId="4" borderId="55" xfId="8" applyFont="1" applyFill="1" applyBorder="1" applyAlignment="1">
      <alignment horizontal="center" vertical="center" shrinkToFit="1"/>
    </xf>
    <xf numFmtId="0" fontId="43" fillId="6" borderId="29" xfId="8" applyFont="1" applyFill="1" applyBorder="1" applyAlignment="1">
      <alignment horizontal="center" vertical="center"/>
    </xf>
    <xf numFmtId="0" fontId="45" fillId="0" borderId="29" xfId="8" applyFont="1" applyBorder="1">
      <alignment vertical="center"/>
    </xf>
    <xf numFmtId="0" fontId="29" fillId="0" borderId="30" xfId="8" applyFont="1" applyBorder="1">
      <alignment vertical="center"/>
    </xf>
    <xf numFmtId="0" fontId="29" fillId="0" borderId="65" xfId="8" applyFont="1" applyBorder="1">
      <alignment vertical="center"/>
    </xf>
    <xf numFmtId="38" fontId="29" fillId="0" borderId="0" xfId="8" applyNumberFormat="1" applyFont="1">
      <alignment vertical="center"/>
    </xf>
    <xf numFmtId="0" fontId="31" fillId="0" borderId="0" xfId="8" applyFont="1">
      <alignment vertical="center"/>
    </xf>
    <xf numFmtId="38" fontId="38" fillId="0" borderId="35" xfId="9" applyFont="1" applyFill="1" applyBorder="1" applyAlignment="1">
      <alignment horizontal="left" vertical="center" wrapText="1"/>
    </xf>
    <xf numFmtId="38" fontId="38" fillId="0" borderId="36" xfId="9" applyFont="1" applyFill="1" applyBorder="1" applyAlignment="1">
      <alignment horizontal="left" vertical="center" wrapText="1"/>
    </xf>
    <xf numFmtId="38" fontId="38" fillId="0" borderId="36" xfId="9" applyFont="1" applyFill="1" applyBorder="1" applyAlignment="1">
      <alignment vertical="center" wrapText="1"/>
    </xf>
    <xf numFmtId="38" fontId="41" fillId="0" borderId="71" xfId="9" applyFont="1" applyFill="1" applyBorder="1" applyAlignment="1">
      <alignment vertical="center" wrapText="1"/>
    </xf>
    <xf numFmtId="38" fontId="29" fillId="4" borderId="73" xfId="9" applyFont="1" applyFill="1" applyBorder="1" applyAlignment="1">
      <alignment horizontal="center" vertical="center" shrinkToFit="1"/>
    </xf>
    <xf numFmtId="38" fontId="29" fillId="4" borderId="74" xfId="9" applyFont="1" applyFill="1" applyBorder="1" applyAlignment="1">
      <alignment vertical="center" wrapText="1"/>
    </xf>
    <xf numFmtId="38" fontId="29" fillId="5" borderId="38" xfId="9" applyFont="1" applyFill="1" applyBorder="1" applyAlignment="1">
      <alignment vertical="center" wrapText="1"/>
    </xf>
    <xf numFmtId="38" fontId="29" fillId="4" borderId="19" xfId="9" applyFont="1" applyFill="1" applyBorder="1" applyAlignment="1">
      <alignment vertical="center" wrapText="1"/>
    </xf>
    <xf numFmtId="38" fontId="29" fillId="5" borderId="75" xfId="9" applyFont="1" applyFill="1" applyBorder="1" applyAlignment="1">
      <alignment vertical="center" wrapText="1"/>
    </xf>
    <xf numFmtId="38" fontId="29" fillId="5" borderId="36" xfId="9" applyFont="1" applyFill="1" applyBorder="1" applyAlignment="1">
      <alignment vertical="center" wrapText="1"/>
    </xf>
    <xf numFmtId="38" fontId="29" fillId="5" borderId="37" xfId="9" applyFont="1" applyFill="1" applyBorder="1" applyAlignment="1">
      <alignment vertical="center" wrapText="1"/>
    </xf>
    <xf numFmtId="38" fontId="46" fillId="7" borderId="76" xfId="9" applyFont="1" applyFill="1" applyBorder="1" applyAlignment="1">
      <alignment horizontal="left" vertical="center"/>
    </xf>
    <xf numFmtId="38" fontId="46" fillId="7" borderId="10" xfId="9" applyFont="1" applyFill="1" applyBorder="1" applyAlignment="1">
      <alignment vertical="center" wrapText="1"/>
    </xf>
    <xf numFmtId="38" fontId="29" fillId="7" borderId="0" xfId="9" applyFont="1" applyFill="1" applyBorder="1" applyAlignment="1">
      <alignment vertical="center" wrapText="1"/>
    </xf>
    <xf numFmtId="38" fontId="29" fillId="7" borderId="10" xfId="9" applyFont="1" applyFill="1" applyBorder="1" applyAlignment="1">
      <alignment vertical="center" wrapText="1"/>
    </xf>
    <xf numFmtId="38" fontId="29" fillId="5" borderId="46" xfId="9" applyFont="1" applyFill="1" applyBorder="1" applyAlignment="1">
      <alignment vertical="center" wrapText="1"/>
    </xf>
    <xf numFmtId="38" fontId="29" fillId="5" borderId="44" xfId="9" applyFont="1" applyFill="1" applyBorder="1" applyAlignment="1">
      <alignment vertical="center" wrapText="1"/>
    </xf>
    <xf numFmtId="38" fontId="29" fillId="5" borderId="77" xfId="9" applyFont="1" applyFill="1" applyBorder="1" applyAlignment="1">
      <alignment vertical="center" wrapText="1"/>
    </xf>
    <xf numFmtId="38" fontId="29" fillId="7" borderId="27" xfId="9" applyFont="1" applyFill="1" applyBorder="1" applyAlignment="1">
      <alignment horizontal="left" vertical="center"/>
    </xf>
    <xf numFmtId="38" fontId="46" fillId="0" borderId="39" xfId="9" applyFont="1" applyFill="1" applyBorder="1" applyAlignment="1">
      <alignment vertical="center" shrinkToFit="1"/>
    </xf>
    <xf numFmtId="38" fontId="29" fillId="4" borderId="55" xfId="9" applyFont="1" applyFill="1" applyBorder="1" applyAlignment="1">
      <alignment horizontal="center" vertical="center" shrinkToFit="1"/>
    </xf>
    <xf numFmtId="38" fontId="29" fillId="4" borderId="40" xfId="9" applyFont="1" applyFill="1" applyBorder="1" applyAlignment="1">
      <alignment vertical="center" wrapText="1"/>
    </xf>
    <xf numFmtId="38" fontId="29" fillId="4" borderId="78" xfId="9" applyFont="1" applyFill="1" applyBorder="1" applyAlignment="1">
      <alignment vertical="center" wrapText="1"/>
    </xf>
    <xf numFmtId="38" fontId="29" fillId="5" borderId="79" xfId="9" applyFont="1" applyFill="1" applyBorder="1" applyAlignment="1">
      <alignment vertical="center" wrapText="1"/>
    </xf>
    <xf numFmtId="38" fontId="29" fillId="5" borderId="49" xfId="9" applyFont="1" applyFill="1" applyBorder="1" applyAlignment="1">
      <alignment vertical="center" wrapText="1"/>
    </xf>
    <xf numFmtId="38" fontId="29" fillId="5" borderId="80" xfId="9" applyFont="1" applyFill="1" applyBorder="1" applyAlignment="1">
      <alignment vertical="center" wrapText="1"/>
    </xf>
    <xf numFmtId="38" fontId="46" fillId="0" borderId="81" xfId="9" applyFont="1" applyFill="1" applyBorder="1" applyAlignment="1">
      <alignment vertical="center" shrinkToFit="1"/>
    </xf>
    <xf numFmtId="38" fontId="29" fillId="4" borderId="43" xfId="9" applyFont="1" applyFill="1" applyBorder="1" applyAlignment="1">
      <alignment horizontal="center" vertical="center" shrinkToFit="1"/>
    </xf>
    <xf numFmtId="38" fontId="29" fillId="4" borderId="49" xfId="9" applyFont="1" applyFill="1" applyBorder="1" applyAlignment="1">
      <alignment vertical="center" wrapText="1"/>
    </xf>
    <xf numFmtId="38" fontId="29" fillId="4" borderId="81" xfId="9" applyFont="1" applyFill="1" applyBorder="1" applyAlignment="1">
      <alignment vertical="center" wrapText="1"/>
    </xf>
    <xf numFmtId="38" fontId="46" fillId="0" borderId="42" xfId="9" applyFont="1" applyFill="1" applyBorder="1" applyAlignment="1">
      <alignment vertical="center" shrinkToFit="1"/>
    </xf>
    <xf numFmtId="38" fontId="29" fillId="4" borderId="48" xfId="9" applyFont="1" applyFill="1" applyBorder="1" applyAlignment="1">
      <alignment horizontal="center" vertical="center" shrinkToFit="1"/>
    </xf>
    <xf numFmtId="38" fontId="29" fillId="4" borderId="44" xfId="9" applyFont="1" applyFill="1" applyBorder="1" applyAlignment="1">
      <alignment vertical="center" wrapText="1"/>
    </xf>
    <xf numFmtId="38" fontId="29" fillId="4" borderId="42" xfId="9" applyFont="1" applyFill="1" applyBorder="1" applyAlignment="1">
      <alignment vertical="center" wrapText="1"/>
    </xf>
    <xf numFmtId="38" fontId="29" fillId="5" borderId="66" xfId="9" applyFont="1" applyFill="1" applyBorder="1" applyAlignment="1">
      <alignment vertical="center" wrapText="1"/>
    </xf>
    <xf numFmtId="38" fontId="29" fillId="5" borderId="47" xfId="9" applyFont="1" applyFill="1" applyBorder="1" applyAlignment="1">
      <alignment vertical="center" wrapText="1"/>
    </xf>
    <xf numFmtId="38" fontId="46" fillId="0" borderId="50" xfId="9" applyFont="1" applyFill="1" applyBorder="1" applyAlignment="1">
      <alignment vertical="center" shrinkToFit="1"/>
    </xf>
    <xf numFmtId="38" fontId="29" fillId="4" borderId="51" xfId="9" applyFont="1" applyFill="1" applyBorder="1" applyAlignment="1">
      <alignment horizontal="center" vertical="center" shrinkToFit="1"/>
    </xf>
    <xf numFmtId="38" fontId="29" fillId="4" borderId="52" xfId="9" applyFont="1" applyFill="1" applyBorder="1" applyAlignment="1">
      <alignment vertical="center" wrapText="1"/>
    </xf>
    <xf numFmtId="38" fontId="29" fillId="4" borderId="82" xfId="9" applyFont="1" applyFill="1" applyBorder="1" applyAlignment="1">
      <alignment vertical="center" wrapText="1"/>
    </xf>
    <xf numFmtId="38" fontId="29" fillId="5" borderId="67" xfId="9" applyFont="1" applyFill="1" applyBorder="1" applyAlignment="1">
      <alignment vertical="center" wrapText="1"/>
    </xf>
    <xf numFmtId="38" fontId="29" fillId="5" borderId="54" xfId="9" applyFont="1" applyFill="1" applyBorder="1" applyAlignment="1">
      <alignment vertical="center" wrapText="1"/>
    </xf>
    <xf numFmtId="38" fontId="29" fillId="5" borderId="68" xfId="9" applyFont="1" applyFill="1" applyBorder="1" applyAlignment="1">
      <alignment vertical="center" wrapText="1"/>
    </xf>
    <xf numFmtId="0" fontId="45" fillId="0" borderId="32" xfId="8" applyFont="1" applyBorder="1">
      <alignment vertical="center"/>
    </xf>
    <xf numFmtId="0" fontId="29" fillId="0" borderId="83" xfId="8" applyFont="1" applyBorder="1">
      <alignment vertical="center"/>
    </xf>
    <xf numFmtId="38" fontId="29" fillId="0" borderId="65" xfId="9" applyFont="1" applyFill="1" applyBorder="1">
      <alignment vertical="center"/>
    </xf>
    <xf numFmtId="38" fontId="29" fillId="0" borderId="69" xfId="9" applyFont="1" applyFill="1" applyBorder="1">
      <alignment vertical="center"/>
    </xf>
    <xf numFmtId="0" fontId="48" fillId="0" borderId="85" xfId="8" applyFont="1" applyBorder="1">
      <alignment vertical="center"/>
    </xf>
    <xf numFmtId="0" fontId="29" fillId="0" borderId="86" xfId="8" applyFont="1" applyBorder="1">
      <alignment vertical="center"/>
    </xf>
    <xf numFmtId="38" fontId="41" fillId="0" borderId="69" xfId="9" applyFont="1" applyFill="1" applyBorder="1" applyAlignment="1">
      <alignment vertical="center" wrapText="1" shrinkToFit="1"/>
    </xf>
    <xf numFmtId="0" fontId="33" fillId="0" borderId="19" xfId="8" applyFont="1" applyBorder="1">
      <alignment vertical="center"/>
    </xf>
    <xf numFmtId="0" fontId="29" fillId="0" borderId="20" xfId="8" applyFont="1" applyBorder="1">
      <alignment vertical="center"/>
    </xf>
    <xf numFmtId="38" fontId="43" fillId="0" borderId="24" xfId="9" applyFont="1" applyFill="1" applyBorder="1" applyAlignment="1">
      <alignment horizontal="left" vertical="center"/>
    </xf>
    <xf numFmtId="38" fontId="43" fillId="0" borderId="25" xfId="9" applyFont="1" applyFill="1" applyBorder="1" applyAlignment="1">
      <alignment horizontal="left" vertical="center"/>
    </xf>
    <xf numFmtId="38" fontId="43" fillId="0" borderId="27" xfId="9" applyFont="1" applyFill="1" applyBorder="1" applyAlignment="1">
      <alignment horizontal="left" vertical="center"/>
    </xf>
    <xf numFmtId="38" fontId="43" fillId="0" borderId="0" xfId="9" applyFont="1" applyFill="1" applyBorder="1" applyAlignment="1">
      <alignment horizontal="left" vertical="center"/>
    </xf>
    <xf numFmtId="38" fontId="43" fillId="0" borderId="29" xfId="9" applyFont="1" applyFill="1" applyBorder="1" applyAlignment="1">
      <alignment horizontal="left" vertical="center"/>
    </xf>
    <xf numFmtId="38" fontId="43" fillId="0" borderId="30" xfId="9" applyFont="1" applyFill="1" applyBorder="1" applyAlignment="1">
      <alignment horizontal="left" vertical="center"/>
    </xf>
    <xf numFmtId="38" fontId="28" fillId="0" borderId="0" xfId="9" applyFont="1" applyFill="1" applyBorder="1">
      <alignment vertical="center"/>
    </xf>
    <xf numFmtId="38" fontId="29" fillId="0" borderId="0" xfId="9" applyFont="1" applyFill="1" applyBorder="1">
      <alignment vertical="center"/>
    </xf>
    <xf numFmtId="38" fontId="31" fillId="0" borderId="0" xfId="9" applyFont="1" applyFill="1" applyBorder="1">
      <alignment vertical="center"/>
    </xf>
    <xf numFmtId="38" fontId="34" fillId="0" borderId="0" xfId="9" applyFont="1" applyFill="1" applyBorder="1" applyAlignment="1">
      <alignment horizontal="right" vertical="center"/>
    </xf>
    <xf numFmtId="38" fontId="29" fillId="0" borderId="87" xfId="9" applyFont="1" applyFill="1" applyBorder="1" applyAlignment="1">
      <alignment horizontal="left" vertical="center" wrapText="1"/>
    </xf>
    <xf numFmtId="38" fontId="29" fillId="0" borderId="69" xfId="9" applyFont="1" applyFill="1" applyBorder="1" applyAlignment="1">
      <alignment horizontal="left" vertical="center" wrapText="1"/>
    </xf>
    <xf numFmtId="38" fontId="29" fillId="0" borderId="75" xfId="9" applyFont="1" applyFill="1" applyBorder="1" applyAlignment="1">
      <alignment horizontal="left" vertical="center" wrapText="1"/>
    </xf>
    <xf numFmtId="38" fontId="29" fillId="0" borderId="37" xfId="9" applyFont="1" applyFill="1" applyBorder="1" applyAlignment="1">
      <alignment vertical="center" wrapText="1"/>
    </xf>
    <xf numFmtId="38" fontId="29" fillId="4" borderId="98" xfId="9" applyFont="1" applyFill="1" applyBorder="1" applyAlignment="1">
      <alignment vertical="center" wrapText="1"/>
    </xf>
    <xf numFmtId="0" fontId="29" fillId="4" borderId="49" xfId="8" applyFont="1" applyFill="1" applyBorder="1" applyAlignment="1">
      <alignment horizontal="center" vertical="center" shrinkToFit="1"/>
    </xf>
    <xf numFmtId="38" fontId="29" fillId="4" borderId="99" xfId="9" applyFont="1" applyFill="1" applyBorder="1" applyAlignment="1">
      <alignment vertical="center" wrapText="1"/>
    </xf>
    <xf numFmtId="38" fontId="29" fillId="4" borderId="100" xfId="9" applyFont="1" applyFill="1" applyBorder="1" applyAlignment="1">
      <alignment vertical="center" wrapText="1"/>
    </xf>
    <xf numFmtId="38" fontId="29" fillId="4" borderId="79" xfId="9" applyFont="1" applyFill="1" applyBorder="1" applyAlignment="1">
      <alignment vertical="center" wrapText="1"/>
    </xf>
    <xf numFmtId="38" fontId="29" fillId="4" borderId="80" xfId="9" applyFont="1" applyFill="1" applyBorder="1">
      <alignment vertical="center"/>
    </xf>
    <xf numFmtId="38" fontId="29" fillId="4" borderId="101" xfId="9" applyFont="1" applyFill="1" applyBorder="1" applyAlignment="1">
      <alignment vertical="center" wrapText="1"/>
    </xf>
    <xf numFmtId="0" fontId="29" fillId="4" borderId="44" xfId="8" applyFont="1" applyFill="1" applyBorder="1" applyAlignment="1">
      <alignment horizontal="center" vertical="center" shrinkToFit="1"/>
    </xf>
    <xf numFmtId="38" fontId="29" fillId="4" borderId="66" xfId="9" applyFont="1" applyFill="1" applyBorder="1" applyAlignment="1">
      <alignment vertical="center" wrapText="1"/>
    </xf>
    <xf numFmtId="38" fontId="29" fillId="4" borderId="47" xfId="9" applyFont="1" applyFill="1" applyBorder="1">
      <alignment vertical="center"/>
    </xf>
    <xf numFmtId="38" fontId="29" fillId="0" borderId="87" xfId="9" applyFont="1" applyFill="1" applyBorder="1">
      <alignment vertical="center"/>
    </xf>
    <xf numFmtId="38" fontId="29" fillId="0" borderId="102" xfId="9" applyFont="1" applyFill="1" applyBorder="1">
      <alignment vertical="center"/>
    </xf>
    <xf numFmtId="38" fontId="29" fillId="0" borderId="71" xfId="9" applyFont="1" applyFill="1" applyBorder="1">
      <alignment vertical="center"/>
    </xf>
    <xf numFmtId="0" fontId="29" fillId="0" borderId="0" xfId="8" applyFont="1" applyAlignment="1">
      <alignment vertical="center" shrinkToFit="1"/>
    </xf>
    <xf numFmtId="0" fontId="44" fillId="0" borderId="0" xfId="8" applyFont="1" applyAlignment="1">
      <alignment vertical="center" shrinkToFit="1"/>
    </xf>
    <xf numFmtId="0" fontId="8" fillId="0" borderId="8" xfId="0" applyFont="1" applyBorder="1" applyAlignment="1">
      <alignment horizontal="center" vertical="center" wrapText="1" shrinkToFit="1"/>
    </xf>
    <xf numFmtId="0" fontId="7" fillId="0" borderId="0" xfId="0" applyFont="1" applyAlignment="1">
      <alignment vertical="center" wrapText="1"/>
    </xf>
    <xf numFmtId="0" fontId="18" fillId="0" borderId="0" xfId="0" applyFont="1" applyAlignment="1">
      <alignment vertical="center" wrapText="1"/>
    </xf>
    <xf numFmtId="0" fontId="5" fillId="0" borderId="0" xfId="0" applyFont="1" applyAlignment="1">
      <alignment horizontal="center" vertical="center"/>
    </xf>
    <xf numFmtId="0" fontId="53" fillId="0" borderId="0" xfId="0" applyFont="1" applyAlignment="1">
      <alignment horizontal="center" vertical="center"/>
    </xf>
    <xf numFmtId="38" fontId="8" fillId="8" borderId="9" xfId="1" applyFont="1" applyFill="1" applyBorder="1"/>
    <xf numFmtId="0" fontId="8" fillId="8" borderId="9" xfId="0" applyFont="1" applyFill="1" applyBorder="1" applyAlignment="1">
      <alignment horizontal="left" vertical="center"/>
    </xf>
    <xf numFmtId="38" fontId="20" fillId="0" borderId="9" xfId="1" applyFont="1" applyBorder="1" applyAlignment="1">
      <alignment vertical="center" wrapText="1"/>
    </xf>
    <xf numFmtId="0" fontId="29" fillId="9" borderId="44" xfId="8" applyFont="1" applyFill="1" applyBorder="1">
      <alignment vertical="center"/>
    </xf>
    <xf numFmtId="0" fontId="35" fillId="3" borderId="17" xfId="8" applyFont="1" applyFill="1" applyBorder="1" applyAlignment="1">
      <alignment vertical="center"/>
    </xf>
    <xf numFmtId="0" fontId="56" fillId="3" borderId="0" xfId="8" applyFont="1" applyFill="1">
      <alignment vertical="center"/>
    </xf>
    <xf numFmtId="38" fontId="40" fillId="0" borderId="0" xfId="9" applyFont="1" applyFill="1" applyBorder="1">
      <alignment vertical="center"/>
    </xf>
    <xf numFmtId="38" fontId="29" fillId="0" borderId="0" xfId="9" applyFont="1" applyFill="1" applyBorder="1" applyAlignment="1">
      <alignment vertical="center" wrapText="1"/>
    </xf>
    <xf numFmtId="38" fontId="44" fillId="0" borderId="0" xfId="9" applyFont="1" applyFill="1" applyBorder="1" applyAlignment="1">
      <alignment horizontal="right" vertical="center"/>
    </xf>
    <xf numFmtId="0" fontId="29" fillId="0" borderId="0" xfId="8" applyFont="1" applyBorder="1">
      <alignment vertical="center"/>
    </xf>
    <xf numFmtId="0" fontId="29" fillId="9" borderId="40" xfId="8" applyFont="1" applyFill="1" applyBorder="1">
      <alignment vertical="center"/>
    </xf>
    <xf numFmtId="0" fontId="29" fillId="9" borderId="52" xfId="8" applyFont="1" applyFill="1" applyBorder="1">
      <alignment vertical="center"/>
    </xf>
    <xf numFmtId="0" fontId="57" fillId="9" borderId="106" xfId="8" applyFont="1" applyFill="1" applyBorder="1">
      <alignment vertical="center"/>
    </xf>
    <xf numFmtId="0" fontId="36" fillId="3" borderId="0" xfId="8" applyFont="1" applyFill="1" applyBorder="1">
      <alignment vertical="center"/>
    </xf>
    <xf numFmtId="0" fontId="29" fillId="3" borderId="0" xfId="8" applyFont="1" applyFill="1" applyBorder="1">
      <alignment vertical="center"/>
    </xf>
    <xf numFmtId="0" fontId="37" fillId="3" borderId="17" xfId="8" applyFont="1" applyFill="1" applyBorder="1">
      <alignment vertical="center"/>
    </xf>
    <xf numFmtId="38" fontId="32" fillId="9" borderId="96" xfId="8" applyNumberFormat="1" applyFont="1" applyFill="1" applyBorder="1">
      <alignment vertical="center"/>
    </xf>
    <xf numFmtId="38" fontId="32" fillId="0" borderId="27" xfId="9" applyFont="1" applyFill="1" applyBorder="1">
      <alignment vertical="center"/>
    </xf>
    <xf numFmtId="177" fontId="52" fillId="0" borderId="1" xfId="0" applyNumberFormat="1" applyFont="1" applyFill="1" applyBorder="1" applyAlignment="1">
      <alignment vertical="center" wrapText="1"/>
    </xf>
    <xf numFmtId="177" fontId="54" fillId="0" borderId="8" xfId="0" applyNumberFormat="1" applyFont="1" applyFill="1" applyBorder="1" applyAlignment="1">
      <alignment horizontal="right" vertical="center" wrapText="1" shrinkToFit="1"/>
    </xf>
    <xf numFmtId="38" fontId="52" fillId="0" borderId="9" xfId="1" applyFont="1" applyBorder="1" applyAlignment="1">
      <alignment vertical="center"/>
    </xf>
    <xf numFmtId="38" fontId="52" fillId="0" borderId="1" xfId="1" applyFont="1" applyBorder="1" applyAlignment="1">
      <alignment vertical="center"/>
    </xf>
    <xf numFmtId="38" fontId="52" fillId="0" borderId="5" xfId="1" applyFont="1" applyBorder="1" applyAlignment="1">
      <alignment vertical="center"/>
    </xf>
    <xf numFmtId="0" fontId="8" fillId="0" borderId="9" xfId="0" applyFont="1" applyFill="1" applyBorder="1" applyAlignment="1">
      <alignment horizontal="left" vertical="center"/>
    </xf>
    <xf numFmtId="12" fontId="54" fillId="0" borderId="8" xfId="0" applyNumberFormat="1" applyFont="1" applyFill="1" applyBorder="1" applyAlignment="1">
      <alignment horizontal="right" vertical="center" wrapText="1" shrinkToFit="1"/>
    </xf>
    <xf numFmtId="177" fontId="36" fillId="0" borderId="44" xfId="9" applyNumberFormat="1" applyFont="1" applyFill="1" applyBorder="1" applyAlignment="1">
      <alignment horizontal="right" vertical="center"/>
    </xf>
    <xf numFmtId="177" fontId="36" fillId="0" borderId="49" xfId="9" applyNumberFormat="1" applyFont="1" applyFill="1" applyBorder="1" applyAlignment="1">
      <alignment horizontal="right" vertical="center"/>
    </xf>
    <xf numFmtId="38" fontId="60" fillId="4" borderId="70" xfId="8" applyNumberFormat="1" applyFont="1" applyFill="1" applyBorder="1">
      <alignment vertical="center"/>
    </xf>
    <xf numFmtId="38" fontId="59" fillId="0" borderId="65" xfId="9" applyFont="1" applyFill="1" applyBorder="1">
      <alignment vertical="center"/>
    </xf>
    <xf numFmtId="38" fontId="36" fillId="0" borderId="65" xfId="9" applyFont="1" applyFill="1" applyBorder="1">
      <alignment vertical="center"/>
    </xf>
    <xf numFmtId="38" fontId="36" fillId="0" borderId="69" xfId="9" applyFont="1" applyFill="1" applyBorder="1">
      <alignment vertical="center"/>
    </xf>
    <xf numFmtId="38" fontId="36" fillId="0" borderId="84" xfId="9" applyFont="1" applyFill="1" applyBorder="1">
      <alignment vertical="center"/>
    </xf>
    <xf numFmtId="177" fontId="36" fillId="0" borderId="44" xfId="9" applyNumberFormat="1" applyFont="1" applyFill="1" applyBorder="1" applyAlignment="1">
      <alignment vertical="center" wrapText="1"/>
    </xf>
    <xf numFmtId="0" fontId="35" fillId="3" borderId="17" xfId="8" applyFont="1" applyFill="1" applyBorder="1" applyAlignment="1"/>
    <xf numFmtId="0" fontId="32" fillId="3" borderId="108" xfId="8" applyFont="1" applyFill="1" applyBorder="1">
      <alignment vertical="center"/>
    </xf>
    <xf numFmtId="0" fontId="34" fillId="3" borderId="0" xfId="8" applyFont="1" applyFill="1" applyBorder="1">
      <alignment vertical="center"/>
    </xf>
    <xf numFmtId="0" fontId="21" fillId="0" borderId="0" xfId="8" applyFont="1" applyAlignment="1"/>
    <xf numFmtId="0" fontId="21" fillId="0" borderId="0" xfId="8" applyFont="1" applyAlignment="1">
      <alignment vertical="top"/>
    </xf>
    <xf numFmtId="0" fontId="52" fillId="0" borderId="0" xfId="0" applyFont="1" applyAlignment="1">
      <alignment vertical="center"/>
    </xf>
    <xf numFmtId="38" fontId="52" fillId="0" borderId="9" xfId="1" applyFont="1" applyFill="1" applyBorder="1"/>
    <xf numFmtId="176" fontId="33" fillId="3" borderId="21" xfId="8" applyNumberFormat="1" applyFont="1" applyFill="1" applyBorder="1" applyAlignment="1">
      <alignment horizontal="center" vertical="center"/>
    </xf>
    <xf numFmtId="176" fontId="33" fillId="3" borderId="22" xfId="8" applyNumberFormat="1" applyFont="1" applyFill="1" applyBorder="1" applyAlignment="1">
      <alignment horizontal="center" vertical="center"/>
    </xf>
    <xf numFmtId="0" fontId="34" fillId="3" borderId="22" xfId="8" applyFont="1" applyFill="1" applyBorder="1">
      <alignment vertical="center"/>
    </xf>
    <xf numFmtId="0" fontId="58" fillId="3" borderId="22" xfId="8" applyFont="1" applyFill="1" applyBorder="1" applyAlignment="1">
      <alignment horizontal="right" vertical="center"/>
    </xf>
    <xf numFmtId="0" fontId="57" fillId="3" borderId="22" xfId="8" applyFont="1" applyFill="1" applyBorder="1">
      <alignment vertical="center"/>
    </xf>
    <xf numFmtId="0" fontId="60" fillId="3" borderId="22" xfId="8" applyFont="1" applyFill="1" applyBorder="1" applyAlignment="1">
      <alignment horizontal="left" vertical="center" wrapText="1"/>
    </xf>
    <xf numFmtId="0" fontId="60" fillId="3" borderId="23" xfId="8" applyFont="1" applyFill="1" applyBorder="1" applyAlignment="1">
      <alignment horizontal="left" vertical="center" wrapText="1"/>
    </xf>
    <xf numFmtId="0" fontId="30" fillId="3" borderId="0" xfId="8" applyFont="1" applyFill="1" applyAlignment="1">
      <alignment horizontal="right" vertical="center"/>
    </xf>
    <xf numFmtId="0" fontId="8" fillId="0" borderId="0" xfId="5">
      <alignment vertical="center"/>
    </xf>
    <xf numFmtId="0" fontId="0" fillId="0" borderId="1" xfId="0" applyBorder="1" applyAlignment="1">
      <alignment horizontal="center"/>
    </xf>
    <xf numFmtId="0" fontId="5" fillId="0" borderId="1" xfId="0" applyFont="1" applyBorder="1" applyAlignment="1">
      <alignment vertical="center" wrapText="1"/>
    </xf>
    <xf numFmtId="0" fontId="8" fillId="0" borderId="1" xfId="5" quotePrefix="1" applyBorder="1" applyAlignment="1">
      <alignment horizontal="center" vertical="center" shrinkToFit="1"/>
    </xf>
    <xf numFmtId="0" fontId="0" fillId="0" borderId="11" xfId="0" applyBorder="1" applyAlignment="1">
      <alignment horizontal="center"/>
    </xf>
    <xf numFmtId="0" fontId="0" fillId="0" borderId="1" xfId="0" applyBorder="1" applyAlignment="1">
      <alignment vertical="top"/>
    </xf>
    <xf numFmtId="0" fontId="9" fillId="0" borderId="0" xfId="0" applyFont="1" applyAlignment="1">
      <alignment vertical="center"/>
    </xf>
    <xf numFmtId="0" fontId="13" fillId="0" borderId="4" xfId="5" quotePrefix="1" applyFont="1" applyBorder="1" applyAlignment="1">
      <alignment vertical="center"/>
    </xf>
    <xf numFmtId="0" fontId="6" fillId="0" borderId="4" xfId="5" quotePrefix="1" applyFont="1" applyBorder="1" applyAlignment="1">
      <alignment vertical="center"/>
    </xf>
    <xf numFmtId="38" fontId="38" fillId="0" borderId="35" xfId="9" applyFont="1" applyFill="1" applyBorder="1" applyAlignment="1">
      <alignment horizontal="left" vertical="center" wrapText="1"/>
    </xf>
    <xf numFmtId="0" fontId="29" fillId="0" borderId="0" xfId="0" applyFont="1" applyAlignment="1">
      <alignment vertical="center" shrinkToFit="1"/>
    </xf>
    <xf numFmtId="0" fontId="29" fillId="0" borderId="0" xfId="0" applyFont="1" applyAlignment="1">
      <alignment vertical="center"/>
    </xf>
    <xf numFmtId="38" fontId="29" fillId="4" borderId="105" xfId="9" applyFont="1" applyFill="1" applyBorder="1" applyAlignment="1">
      <alignment horizontal="center" vertical="center" shrinkToFit="1"/>
    </xf>
    <xf numFmtId="0" fontId="43" fillId="4" borderId="40" xfId="8" applyFont="1" applyFill="1" applyBorder="1" applyAlignment="1">
      <alignment horizontal="center" vertical="center" shrinkToFit="1"/>
    </xf>
    <xf numFmtId="0" fontId="43" fillId="4" borderId="49" xfId="8" applyFont="1" applyFill="1" applyBorder="1" applyAlignment="1">
      <alignment horizontal="center" vertical="center" shrinkToFit="1"/>
    </xf>
    <xf numFmtId="0" fontId="43" fillId="4" borderId="44" xfId="8" applyFont="1" applyFill="1" applyBorder="1" applyAlignment="1">
      <alignment horizontal="center" vertical="center" shrinkToFit="1"/>
    </xf>
    <xf numFmtId="0" fontId="43" fillId="4" borderId="52" xfId="8" applyFont="1" applyFill="1" applyBorder="1" applyAlignment="1">
      <alignment horizontal="center" vertical="center" shrinkToFit="1"/>
    </xf>
    <xf numFmtId="38" fontId="29" fillId="4" borderId="40" xfId="9" applyFont="1" applyFill="1" applyBorder="1" applyAlignment="1">
      <alignment horizontal="center" vertical="center" shrinkToFit="1"/>
    </xf>
    <xf numFmtId="38" fontId="29" fillId="4" borderId="49" xfId="9" applyFont="1" applyFill="1" applyBorder="1" applyAlignment="1">
      <alignment horizontal="center" vertical="center" shrinkToFit="1"/>
    </xf>
    <xf numFmtId="38" fontId="29" fillId="4" borderId="44" xfId="9" applyFont="1" applyFill="1" applyBorder="1" applyAlignment="1">
      <alignment horizontal="center" vertical="center" shrinkToFit="1"/>
    </xf>
    <xf numFmtId="38" fontId="29" fillId="4" borderId="52" xfId="9" applyFont="1" applyFill="1" applyBorder="1" applyAlignment="1">
      <alignment horizontal="center" vertical="center" shrinkToFit="1"/>
    </xf>
    <xf numFmtId="38" fontId="29" fillId="4" borderId="80" xfId="9" applyFont="1" applyFill="1" applyBorder="1" applyAlignment="1">
      <alignment vertical="center" wrapText="1"/>
    </xf>
    <xf numFmtId="0" fontId="40" fillId="0" borderId="96" xfId="8" applyFont="1" applyBorder="1" applyAlignment="1">
      <alignment horizontal="left" vertical="center" wrapText="1"/>
    </xf>
    <xf numFmtId="0" fontId="40" fillId="0" borderId="0" xfId="8" applyFont="1" applyBorder="1" applyAlignment="1">
      <alignment horizontal="left" vertical="center" wrapText="1"/>
    </xf>
    <xf numFmtId="38" fontId="29" fillId="4" borderId="78" xfId="9" applyFont="1" applyFill="1" applyBorder="1">
      <alignment vertical="center"/>
    </xf>
    <xf numFmtId="38" fontId="29" fillId="4" borderId="42" xfId="9" applyFont="1" applyFill="1" applyBorder="1">
      <alignment vertical="center"/>
    </xf>
    <xf numFmtId="38" fontId="29" fillId="4" borderId="82" xfId="9" applyFont="1" applyFill="1" applyBorder="1">
      <alignment vertical="center"/>
    </xf>
    <xf numFmtId="38" fontId="40" fillId="5" borderId="109" xfId="9" applyFont="1" applyFill="1" applyBorder="1">
      <alignment vertical="center"/>
    </xf>
    <xf numFmtId="0" fontId="59" fillId="0" borderId="117" xfId="8" applyFont="1" applyBorder="1">
      <alignment vertical="center"/>
    </xf>
    <xf numFmtId="38" fontId="36" fillId="10" borderId="118" xfId="9" applyFont="1" applyFill="1" applyBorder="1">
      <alignment vertical="center"/>
    </xf>
    <xf numFmtId="38" fontId="41" fillId="11" borderId="24" xfId="9" applyFont="1" applyFill="1" applyBorder="1" applyAlignment="1">
      <alignment horizontal="left" vertical="center"/>
    </xf>
    <xf numFmtId="0" fontId="43" fillId="11" borderId="27" xfId="8" applyFont="1" applyFill="1" applyBorder="1" applyAlignment="1">
      <alignment horizontal="center" vertical="center" wrapText="1"/>
    </xf>
    <xf numFmtId="0" fontId="43" fillId="11" borderId="27" xfId="8" applyFont="1" applyFill="1" applyBorder="1" applyAlignment="1">
      <alignment horizontal="center" vertical="center"/>
    </xf>
    <xf numFmtId="0" fontId="43" fillId="11" borderId="29" xfId="8" applyFont="1" applyFill="1" applyBorder="1" applyAlignment="1">
      <alignment horizontal="center" vertical="center"/>
    </xf>
    <xf numFmtId="38" fontId="43" fillId="11" borderId="38" xfId="9" applyFont="1" applyFill="1" applyBorder="1" applyAlignment="1">
      <alignment vertical="center" wrapText="1"/>
    </xf>
    <xf numFmtId="38" fontId="29" fillId="11" borderId="25" xfId="9" applyFont="1" applyFill="1" applyBorder="1" applyAlignment="1">
      <alignment vertical="center" wrapText="1"/>
    </xf>
    <xf numFmtId="38" fontId="29" fillId="11" borderId="24" xfId="9" applyFont="1" applyFill="1" applyBorder="1" applyAlignment="1">
      <alignment vertical="center" wrapText="1"/>
    </xf>
    <xf numFmtId="38" fontId="29" fillId="11" borderId="112" xfId="9" applyFont="1" applyFill="1" applyBorder="1" applyAlignment="1">
      <alignment vertical="center" wrapText="1"/>
    </xf>
    <xf numFmtId="0" fontId="41" fillId="11" borderId="27" xfId="8" applyFont="1" applyFill="1" applyBorder="1" applyAlignment="1">
      <alignment horizontal="left" vertical="center"/>
    </xf>
    <xf numFmtId="38" fontId="43" fillId="11" borderId="27" xfId="9" applyFont="1" applyFill="1" applyBorder="1" applyAlignment="1">
      <alignment horizontal="left" vertical="center"/>
    </xf>
    <xf numFmtId="0" fontId="43" fillId="11" borderId="0" xfId="8" applyFont="1" applyFill="1" applyBorder="1" applyAlignment="1">
      <alignment vertical="center" wrapText="1"/>
    </xf>
    <xf numFmtId="0" fontId="29" fillId="11" borderId="0" xfId="8" applyFont="1" applyFill="1" applyAlignment="1">
      <alignment vertical="center" wrapText="1"/>
    </xf>
    <xf numFmtId="0" fontId="29" fillId="11" borderId="0" xfId="8" applyFont="1" applyFill="1">
      <alignment vertical="center"/>
    </xf>
    <xf numFmtId="38" fontId="29" fillId="11" borderId="0" xfId="9" applyFont="1" applyFill="1" applyBorder="1">
      <alignment vertical="center"/>
    </xf>
    <xf numFmtId="38" fontId="29" fillId="11" borderId="0" xfId="9" applyFont="1" applyFill="1" applyBorder="1" applyAlignment="1">
      <alignment vertical="center" wrapText="1"/>
    </xf>
    <xf numFmtId="38" fontId="44" fillId="11" borderId="0" xfId="9" applyFont="1" applyFill="1" applyBorder="1" applyAlignment="1">
      <alignment horizontal="right" vertical="center"/>
    </xf>
    <xf numFmtId="0" fontId="29" fillId="11" borderId="103" xfId="8" applyFont="1" applyFill="1" applyBorder="1">
      <alignment vertical="center"/>
    </xf>
    <xf numFmtId="38" fontId="29" fillId="5" borderId="40" xfId="9" applyFont="1" applyFill="1" applyBorder="1" applyAlignment="1">
      <alignment vertical="center" wrapText="1"/>
    </xf>
    <xf numFmtId="38" fontId="29" fillId="5" borderId="0" xfId="9" applyFont="1" applyFill="1" applyBorder="1" applyAlignment="1">
      <alignment vertical="center" wrapText="1"/>
    </xf>
    <xf numFmtId="38" fontId="29" fillId="5" borderId="52" xfId="9" applyFont="1" applyFill="1" applyBorder="1" applyAlignment="1">
      <alignment vertical="center" wrapText="1"/>
    </xf>
    <xf numFmtId="38" fontId="43" fillId="11" borderId="27" xfId="9" applyFont="1" applyFill="1" applyBorder="1" applyAlignment="1">
      <alignment horizontal="left" vertical="center"/>
    </xf>
    <xf numFmtId="38" fontId="41" fillId="4" borderId="119" xfId="9" applyFont="1" applyFill="1" applyBorder="1" applyAlignment="1">
      <alignment vertical="center" wrapText="1"/>
    </xf>
    <xf numFmtId="38" fontId="36" fillId="10" borderId="120" xfId="9" applyFont="1" applyFill="1" applyBorder="1">
      <alignment vertical="center"/>
    </xf>
    <xf numFmtId="177" fontId="36" fillId="0" borderId="40" xfId="9" applyNumberFormat="1" applyFont="1" applyFill="1" applyBorder="1" applyAlignment="1">
      <alignment vertical="center" wrapText="1"/>
    </xf>
    <xf numFmtId="177" fontId="36" fillId="0" borderId="89" xfId="9" applyNumberFormat="1" applyFont="1" applyFill="1" applyBorder="1" applyAlignment="1">
      <alignment horizontal="right" vertical="center"/>
    </xf>
    <xf numFmtId="177" fontId="36" fillId="0" borderId="41" xfId="8" applyNumberFormat="1" applyFont="1" applyBorder="1">
      <alignment vertical="center"/>
    </xf>
    <xf numFmtId="177" fontId="36" fillId="0" borderId="45" xfId="8" applyNumberFormat="1" applyFont="1" applyBorder="1">
      <alignment vertical="center"/>
    </xf>
    <xf numFmtId="38" fontId="36" fillId="10" borderId="121" xfId="9" applyFont="1" applyFill="1" applyBorder="1">
      <alignment vertical="center"/>
    </xf>
    <xf numFmtId="177" fontId="36" fillId="0" borderId="52" xfId="9" applyNumberFormat="1" applyFont="1" applyFill="1" applyBorder="1" applyAlignment="1">
      <alignment vertical="center" wrapText="1"/>
    </xf>
    <xf numFmtId="177" fontId="36" fillId="0" borderId="52" xfId="9" applyNumberFormat="1" applyFont="1" applyFill="1" applyBorder="1" applyAlignment="1">
      <alignment horizontal="right" vertical="center"/>
    </xf>
    <xf numFmtId="177" fontId="36" fillId="0" borderId="53" xfId="8" applyNumberFormat="1" applyFont="1" applyBorder="1">
      <alignment vertical="center"/>
    </xf>
    <xf numFmtId="38" fontId="29" fillId="11" borderId="27" xfId="9" applyFont="1" applyFill="1" applyBorder="1">
      <alignment vertical="center"/>
    </xf>
    <xf numFmtId="49" fontId="29" fillId="6" borderId="0" xfId="8" applyNumberFormat="1" applyFont="1" applyFill="1" applyBorder="1">
      <alignment vertical="center"/>
    </xf>
    <xf numFmtId="49" fontId="29" fillId="6" borderId="27" xfId="9" applyNumberFormat="1" applyFont="1" applyFill="1" applyBorder="1">
      <alignment vertical="center"/>
    </xf>
    <xf numFmtId="49" fontId="29" fillId="6" borderId="0" xfId="9" applyNumberFormat="1" applyFont="1" applyFill="1" applyBorder="1" applyAlignment="1">
      <alignment vertical="center" wrapText="1"/>
    </xf>
    <xf numFmtId="49" fontId="29" fillId="6" borderId="103" xfId="8" applyNumberFormat="1" applyFont="1" applyFill="1" applyBorder="1">
      <alignment vertical="center"/>
    </xf>
    <xf numFmtId="38" fontId="60" fillId="4" borderId="31" xfId="8" applyNumberFormat="1" applyFont="1" applyFill="1" applyBorder="1">
      <alignment vertical="center"/>
    </xf>
    <xf numFmtId="38" fontId="40" fillId="5" borderId="122" xfId="9" applyFont="1" applyFill="1" applyBorder="1">
      <alignment vertical="center"/>
    </xf>
    <xf numFmtId="177" fontId="36" fillId="0" borderId="40" xfId="9" applyNumberFormat="1" applyFont="1" applyFill="1" applyBorder="1" applyAlignment="1">
      <alignment horizontal="right" vertical="center"/>
    </xf>
    <xf numFmtId="177" fontId="36" fillId="0" borderId="41" xfId="9" applyNumberFormat="1" applyFont="1" applyFill="1" applyBorder="1">
      <alignment vertical="center"/>
    </xf>
    <xf numFmtId="177" fontId="36" fillId="0" borderId="45" xfId="9" applyNumberFormat="1" applyFont="1" applyFill="1" applyBorder="1">
      <alignment vertical="center"/>
    </xf>
    <xf numFmtId="0" fontId="29" fillId="9" borderId="0" xfId="8" applyFont="1" applyFill="1" applyBorder="1">
      <alignment vertical="center"/>
    </xf>
    <xf numFmtId="38" fontId="40" fillId="5" borderId="123" xfId="9" applyFont="1" applyFill="1" applyBorder="1">
      <alignment vertical="center"/>
    </xf>
    <xf numFmtId="177" fontId="36" fillId="0" borderId="53" xfId="9" applyNumberFormat="1" applyFont="1" applyFill="1" applyBorder="1">
      <alignment vertical="center"/>
    </xf>
    <xf numFmtId="38" fontId="41" fillId="0" borderId="87" xfId="9" applyFont="1" applyFill="1" applyBorder="1" applyAlignment="1">
      <alignment vertical="center" wrapText="1" shrinkToFit="1"/>
    </xf>
    <xf numFmtId="38" fontId="40" fillId="0" borderId="35" xfId="9" applyFont="1" applyFill="1" applyBorder="1" applyAlignment="1">
      <alignment vertical="center" wrapText="1" shrinkToFit="1"/>
    </xf>
    <xf numFmtId="0" fontId="29" fillId="0" borderId="0" xfId="10" applyFont="1" applyAlignment="1">
      <alignment vertical="center" wrapText="1"/>
    </xf>
    <xf numFmtId="0" fontId="29" fillId="0" borderId="0" xfId="10" applyFont="1" applyAlignment="1">
      <alignment vertical="center" wrapText="1" shrinkToFit="1"/>
    </xf>
    <xf numFmtId="0" fontId="67" fillId="0" borderId="0" xfId="10" applyFont="1" applyAlignment="1">
      <alignment vertical="center" wrapText="1"/>
    </xf>
    <xf numFmtId="38" fontId="41" fillId="4" borderId="51" xfId="9" applyFont="1" applyFill="1" applyBorder="1" applyAlignment="1">
      <alignment vertical="center" wrapText="1"/>
    </xf>
    <xf numFmtId="0" fontId="43" fillId="5" borderId="40" xfId="8" applyFont="1" applyFill="1" applyBorder="1" applyAlignment="1">
      <alignment horizontal="center" vertical="center" shrinkToFit="1"/>
    </xf>
    <xf numFmtId="0" fontId="43" fillId="5" borderId="44" xfId="8" applyFont="1" applyFill="1" applyBorder="1" applyAlignment="1">
      <alignment horizontal="center" vertical="center" shrinkToFit="1"/>
    </xf>
    <xf numFmtId="0" fontId="43" fillId="5" borderId="52" xfId="8" applyFont="1" applyFill="1" applyBorder="1" applyAlignment="1">
      <alignment horizontal="center" vertical="center" shrinkToFit="1"/>
    </xf>
    <xf numFmtId="0" fontId="34" fillId="0" borderId="0" xfId="8" applyFont="1">
      <alignment vertical="center"/>
    </xf>
    <xf numFmtId="0" fontId="68" fillId="0" borderId="0" xfId="8" applyFont="1">
      <alignment vertical="center"/>
    </xf>
    <xf numFmtId="0" fontId="27" fillId="0" borderId="0" xfId="8" applyFont="1" applyAlignment="1">
      <alignment horizontal="left" vertical="center"/>
    </xf>
    <xf numFmtId="38" fontId="36" fillId="0" borderId="120" xfId="9" applyFont="1" applyFill="1" applyBorder="1">
      <alignment vertical="center"/>
    </xf>
    <xf numFmtId="38" fontId="36" fillId="0" borderId="118" xfId="9" applyFont="1" applyFill="1" applyBorder="1">
      <alignment vertical="center"/>
    </xf>
    <xf numFmtId="38" fontId="36" fillId="0" borderId="121" xfId="9" applyFont="1" applyFill="1" applyBorder="1">
      <alignment vertical="center"/>
    </xf>
    <xf numFmtId="0" fontId="40" fillId="0" borderId="0" xfId="8" applyFont="1">
      <alignment vertical="center"/>
    </xf>
    <xf numFmtId="38" fontId="41" fillId="0" borderId="36" xfId="9" applyFont="1" applyFill="1" applyBorder="1" applyAlignment="1">
      <alignment horizontal="center" vertical="center" wrapText="1"/>
    </xf>
    <xf numFmtId="0" fontId="62" fillId="0" borderId="0" xfId="8" applyFont="1" applyAlignment="1">
      <alignment vertical="center"/>
    </xf>
    <xf numFmtId="38" fontId="59" fillId="0" borderId="29" xfId="8" applyNumberFormat="1" applyFont="1" applyBorder="1">
      <alignment vertical="center"/>
    </xf>
    <xf numFmtId="0" fontId="8" fillId="0" borderId="10" xfId="0" applyFont="1" applyFill="1" applyBorder="1" applyAlignment="1">
      <alignment horizontal="center" vertical="center" wrapText="1"/>
    </xf>
    <xf numFmtId="3" fontId="8" fillId="0" borderId="10" xfId="0" applyNumberFormat="1" applyFont="1" applyFill="1" applyBorder="1" applyAlignment="1">
      <alignment vertical="center" wrapText="1"/>
    </xf>
    <xf numFmtId="0" fontId="8" fillId="0" borderId="0" xfId="0" applyFont="1" applyBorder="1" applyAlignment="1">
      <alignment horizontal="center" vertical="center"/>
    </xf>
    <xf numFmtId="177" fontId="54" fillId="0" borderId="2" xfId="1" quotePrefix="1" applyNumberFormat="1" applyFont="1" applyFill="1" applyBorder="1" applyAlignment="1">
      <alignment horizontal="right" vertical="center" shrinkToFit="1"/>
    </xf>
    <xf numFmtId="177" fontId="54" fillId="0" borderId="1" xfId="1" applyNumberFormat="1" applyFont="1" applyFill="1" applyBorder="1" applyAlignment="1">
      <alignment horizontal="right" vertical="center" shrinkToFit="1"/>
    </xf>
    <xf numFmtId="177" fontId="54" fillId="0" borderId="1" xfId="0" applyNumberFormat="1" applyFont="1" applyFill="1" applyBorder="1" applyAlignment="1">
      <alignment horizontal="right" vertical="center"/>
    </xf>
    <xf numFmtId="0" fontId="18" fillId="0" borderId="0" xfId="0" applyFont="1" applyAlignment="1">
      <alignment horizontal="left" vertical="center" shrinkToFit="1"/>
    </xf>
    <xf numFmtId="0" fontId="13" fillId="0" borderId="0" xfId="0" applyFont="1" applyAlignment="1">
      <alignment vertical="center"/>
    </xf>
    <xf numFmtId="0" fontId="8" fillId="0" borderId="12" xfId="0" applyFont="1" applyBorder="1" applyAlignment="1">
      <alignment horizontal="center" vertical="center" shrinkToFit="1"/>
    </xf>
    <xf numFmtId="0" fontId="8" fillId="0" borderId="8"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11" xfId="0" applyFont="1" applyBorder="1" applyAlignment="1">
      <alignment horizontal="center" vertical="center" shrinkToFit="1"/>
    </xf>
    <xf numFmtId="0" fontId="12" fillId="8" borderId="4" xfId="0" applyFont="1" applyFill="1" applyBorder="1" applyAlignment="1">
      <alignment horizontal="center" vertical="center"/>
    </xf>
    <xf numFmtId="0" fontId="8" fillId="8" borderId="6" xfId="0" applyFont="1" applyFill="1" applyBorder="1" applyAlignment="1">
      <alignment horizontal="center" vertical="center"/>
    </xf>
    <xf numFmtId="0" fontId="12" fillId="0" borderId="0" xfId="0" applyFont="1" applyAlignment="1">
      <alignment horizontal="center" vertical="center"/>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64" fillId="0" borderId="0" xfId="5" applyFont="1" applyAlignment="1">
      <alignment horizontal="center" vertical="center" shrinkToFit="1"/>
    </xf>
    <xf numFmtId="38" fontId="10" fillId="0" borderId="0" xfId="1" applyFont="1" applyBorder="1" applyAlignment="1">
      <alignment horizontal="left" vertical="center" shrinkToFit="1"/>
    </xf>
    <xf numFmtId="0" fontId="10" fillId="0" borderId="0" xfId="0" applyFont="1" applyAlignment="1">
      <alignment horizontal="left" vertical="center" shrinkToFit="1"/>
    </xf>
    <xf numFmtId="38" fontId="6" fillId="0" borderId="0" xfId="1" applyFont="1" applyBorder="1" applyAlignment="1">
      <alignment horizontal="center" vertical="center" wrapText="1"/>
    </xf>
    <xf numFmtId="38" fontId="6" fillId="0" borderId="0" xfId="1" applyFont="1" applyBorder="1" applyAlignment="1">
      <alignment horizontal="center" vertical="center"/>
    </xf>
    <xf numFmtId="38" fontId="8" fillId="0" borderId="0" xfId="1" applyFont="1" applyBorder="1" applyAlignment="1">
      <alignment horizontal="right"/>
    </xf>
    <xf numFmtId="0" fontId="27" fillId="0" borderId="0" xfId="8" applyFont="1" applyAlignment="1">
      <alignment horizontal="left" vertical="center"/>
    </xf>
    <xf numFmtId="0" fontId="63" fillId="3" borderId="107" xfId="8" applyFont="1" applyFill="1" applyBorder="1" applyAlignment="1">
      <alignment horizontal="left" vertical="center" wrapText="1"/>
    </xf>
    <xf numFmtId="0" fontId="60" fillId="3" borderId="0" xfId="8" applyFont="1" applyFill="1" applyAlignment="1">
      <alignment horizontal="left" vertical="center" wrapText="1"/>
    </xf>
    <xf numFmtId="0" fontId="60" fillId="3" borderId="18" xfId="8" applyFont="1" applyFill="1" applyBorder="1" applyAlignment="1">
      <alignment horizontal="left" vertical="center" wrapText="1"/>
    </xf>
    <xf numFmtId="38" fontId="46" fillId="0" borderId="72" xfId="9" applyFont="1" applyFill="1" applyBorder="1" applyAlignment="1">
      <alignment horizontal="left" vertical="center"/>
    </xf>
    <xf numFmtId="38" fontId="46" fillId="0" borderId="127" xfId="9" applyFont="1" applyFill="1" applyBorder="1" applyAlignment="1">
      <alignment horizontal="left" vertical="center"/>
    </xf>
    <xf numFmtId="38" fontId="41" fillId="0" borderId="128" xfId="9" applyFont="1" applyFill="1" applyBorder="1" applyAlignment="1">
      <alignment horizontal="center" vertical="center" wrapText="1"/>
    </xf>
    <xf numFmtId="38" fontId="41" fillId="0" borderId="129" xfId="9" applyFont="1" applyFill="1" applyBorder="1" applyAlignment="1">
      <alignment horizontal="center" vertical="center" wrapText="1"/>
    </xf>
    <xf numFmtId="38" fontId="29" fillId="4" borderId="58" xfId="9" applyFont="1" applyFill="1" applyBorder="1" applyAlignment="1">
      <alignment horizontal="center" vertical="center" shrinkToFit="1"/>
    </xf>
    <xf numFmtId="38" fontId="29" fillId="4" borderId="110" xfId="9" applyFont="1" applyFill="1" applyBorder="1" applyAlignment="1">
      <alignment horizontal="center" vertical="center" shrinkToFit="1"/>
    </xf>
    <xf numFmtId="38" fontId="29" fillId="4" borderId="61" xfId="9" applyFont="1" applyFill="1" applyBorder="1" applyAlignment="1">
      <alignment horizontal="center" vertical="center" shrinkToFit="1"/>
    </xf>
    <xf numFmtId="38" fontId="29" fillId="4" borderId="92" xfId="9" applyFont="1" applyFill="1" applyBorder="1" applyAlignment="1">
      <alignment horizontal="center" vertical="center" shrinkToFit="1"/>
    </xf>
    <xf numFmtId="38" fontId="29" fillId="4" borderId="64" xfId="9" applyFont="1" applyFill="1" applyBorder="1" applyAlignment="1">
      <alignment horizontal="center" vertical="center" shrinkToFit="1"/>
    </xf>
    <xf numFmtId="38" fontId="29" fillId="4" borderId="111" xfId="9" applyFont="1" applyFill="1" applyBorder="1" applyAlignment="1">
      <alignment horizontal="center" vertical="center" shrinkToFit="1"/>
    </xf>
    <xf numFmtId="38" fontId="59" fillId="4" borderId="37" xfId="9" applyFont="1" applyFill="1" applyBorder="1" applyAlignment="1">
      <alignment vertical="center" wrapText="1"/>
    </xf>
    <xf numFmtId="38" fontId="59" fillId="4" borderId="130" xfId="9" applyFont="1" applyFill="1" applyBorder="1" applyAlignment="1">
      <alignment vertical="center" wrapText="1"/>
    </xf>
    <xf numFmtId="38" fontId="59" fillId="4" borderId="131" xfId="9" applyFont="1" applyFill="1" applyBorder="1" applyAlignment="1">
      <alignment vertical="center" wrapText="1"/>
    </xf>
    <xf numFmtId="38" fontId="38" fillId="0" borderId="34" xfId="9" applyFont="1" applyFill="1" applyBorder="1" applyAlignment="1">
      <alignment horizontal="left" vertical="center" wrapText="1"/>
    </xf>
    <xf numFmtId="38" fontId="38" fillId="0" borderId="35" xfId="9" applyFont="1" applyFill="1" applyBorder="1" applyAlignment="1">
      <alignment horizontal="left" vertical="center" wrapText="1"/>
    </xf>
    <xf numFmtId="38" fontId="43" fillId="4" borderId="88" xfId="9" applyFont="1" applyFill="1" applyBorder="1" applyAlignment="1">
      <alignment horizontal="center" vertical="center" shrinkToFit="1"/>
    </xf>
    <xf numFmtId="38" fontId="43" fillId="4" borderId="91" xfId="9" applyFont="1" applyFill="1" applyBorder="1" applyAlignment="1">
      <alignment horizontal="center" vertical="center" shrinkToFit="1"/>
    </xf>
    <xf numFmtId="38" fontId="43" fillId="4" borderId="93" xfId="9" applyFont="1" applyFill="1" applyBorder="1" applyAlignment="1">
      <alignment horizontal="center" vertical="center" shrinkToFit="1"/>
    </xf>
    <xf numFmtId="38" fontId="29" fillId="4" borderId="57" xfId="9" applyFont="1" applyFill="1" applyBorder="1" applyAlignment="1">
      <alignment horizontal="center" vertical="center" wrapText="1"/>
    </xf>
    <xf numFmtId="38" fontId="29" fillId="4" borderId="60" xfId="9" applyFont="1" applyFill="1" applyBorder="1" applyAlignment="1">
      <alignment horizontal="center" vertical="center" wrapText="1"/>
    </xf>
    <xf numFmtId="38" fontId="29" fillId="4" borderId="63" xfId="9" applyFont="1" applyFill="1" applyBorder="1" applyAlignment="1">
      <alignment horizontal="center" vertical="center" wrapText="1"/>
    </xf>
    <xf numFmtId="38" fontId="40" fillId="5" borderId="104" xfId="9" applyFont="1" applyFill="1" applyBorder="1" applyAlignment="1">
      <alignment horizontal="center" vertical="center" wrapText="1"/>
    </xf>
    <xf numFmtId="38" fontId="40" fillId="5" borderId="90" xfId="9" applyFont="1" applyFill="1" applyBorder="1" applyAlignment="1">
      <alignment horizontal="center" vertical="center" wrapText="1"/>
    </xf>
    <xf numFmtId="38" fontId="40" fillId="5" borderId="97" xfId="9" applyFont="1" applyFill="1" applyBorder="1" applyAlignment="1">
      <alignment horizontal="center" vertical="center" wrapText="1"/>
    </xf>
    <xf numFmtId="38" fontId="29" fillId="4" borderId="58" xfId="9" applyFont="1" applyFill="1" applyBorder="1" applyAlignment="1">
      <alignment horizontal="center" vertical="center" wrapText="1"/>
    </xf>
    <xf numFmtId="38" fontId="29" fillId="4" borderId="61" xfId="9" applyFont="1" applyFill="1" applyBorder="1" applyAlignment="1">
      <alignment horizontal="center" vertical="center" wrapText="1"/>
    </xf>
    <xf numFmtId="38" fontId="29" fillId="4" borderId="64" xfId="9" applyFont="1" applyFill="1" applyBorder="1" applyAlignment="1">
      <alignment horizontal="center" vertical="center" wrapText="1"/>
    </xf>
    <xf numFmtId="0" fontId="38" fillId="4" borderId="114" xfId="8" applyFont="1" applyFill="1" applyBorder="1" applyAlignment="1">
      <alignment horizontal="center" vertical="center" wrapText="1"/>
    </xf>
    <xf numFmtId="0" fontId="38" fillId="4" borderId="115" xfId="8" applyFont="1" applyFill="1" applyBorder="1" applyAlignment="1">
      <alignment horizontal="center" vertical="center" wrapText="1"/>
    </xf>
    <xf numFmtId="0" fontId="38" fillId="4" borderId="116" xfId="8" applyFont="1" applyFill="1" applyBorder="1" applyAlignment="1">
      <alignment horizontal="center" vertical="center" wrapText="1"/>
    </xf>
    <xf numFmtId="0" fontId="38" fillId="0" borderId="24" xfId="8" applyFont="1" applyBorder="1" applyAlignment="1">
      <alignment horizontal="right" vertical="center"/>
    </xf>
    <xf numFmtId="0" fontId="38" fillId="0" borderId="112" xfId="8" applyFont="1" applyBorder="1" applyAlignment="1">
      <alignment horizontal="right" vertical="center"/>
    </xf>
    <xf numFmtId="0" fontId="38" fillId="0" borderId="27" xfId="8" applyFont="1" applyBorder="1" applyAlignment="1">
      <alignment horizontal="right" vertical="center"/>
    </xf>
    <xf numFmtId="0" fontId="38" fillId="0" borderId="103" xfId="8" applyFont="1" applyBorder="1" applyAlignment="1">
      <alignment horizontal="right" vertical="center"/>
    </xf>
    <xf numFmtId="0" fontId="38" fillId="0" borderId="29" xfId="8" applyFont="1" applyBorder="1" applyAlignment="1">
      <alignment horizontal="right" vertical="center"/>
    </xf>
    <xf numFmtId="0" fontId="38" fillId="0" borderId="113" xfId="8" applyFont="1" applyBorder="1" applyAlignment="1">
      <alignment horizontal="right" vertical="center"/>
    </xf>
    <xf numFmtId="38" fontId="49" fillId="2" borderId="61" xfId="8" applyNumberFormat="1" applyFont="1" applyFill="1" applyBorder="1" applyAlignment="1">
      <alignment horizontal="center" vertical="center"/>
    </xf>
    <xf numFmtId="0" fontId="49" fillId="2" borderId="90" xfId="8" applyFont="1" applyFill="1" applyBorder="1" applyAlignment="1">
      <alignment horizontal="center" vertical="center"/>
    </xf>
    <xf numFmtId="0" fontId="49" fillId="2" borderId="61" xfId="8" applyFont="1" applyFill="1" applyBorder="1" applyAlignment="1">
      <alignment horizontal="center" vertical="center"/>
    </xf>
    <xf numFmtId="0" fontId="49" fillId="2" borderId="64" xfId="8" applyFont="1" applyFill="1" applyBorder="1" applyAlignment="1">
      <alignment horizontal="center" vertical="center"/>
    </xf>
    <xf numFmtId="0" fontId="49" fillId="2" borderId="97" xfId="8" applyFont="1" applyFill="1" applyBorder="1" applyAlignment="1">
      <alignment horizontal="center" vertical="center"/>
    </xf>
    <xf numFmtId="38" fontId="47" fillId="4" borderId="26" xfId="9" applyFont="1" applyFill="1" applyBorder="1" applyAlignment="1">
      <alignment horizontal="right" vertical="center" wrapText="1"/>
    </xf>
    <xf numFmtId="38" fontId="47" fillId="4" borderId="28" xfId="9" applyFont="1" applyFill="1" applyBorder="1" applyAlignment="1">
      <alignment horizontal="right" vertical="center" wrapText="1"/>
    </xf>
    <xf numFmtId="38" fontId="47" fillId="4" borderId="31" xfId="9" applyFont="1" applyFill="1" applyBorder="1" applyAlignment="1">
      <alignment horizontal="right" vertical="center" wrapText="1"/>
    </xf>
    <xf numFmtId="38" fontId="41" fillId="0" borderId="87" xfId="9" applyFont="1" applyFill="1" applyBorder="1" applyAlignment="1">
      <alignment horizontal="left" vertical="center" wrapText="1"/>
    </xf>
    <xf numFmtId="38" fontId="41" fillId="0" borderId="71" xfId="9" applyFont="1" applyFill="1" applyBorder="1" applyAlignment="1">
      <alignment horizontal="left" vertical="center" wrapText="1"/>
    </xf>
    <xf numFmtId="38" fontId="29" fillId="4" borderId="89" xfId="9" applyFont="1" applyFill="1" applyBorder="1" applyAlignment="1">
      <alignment vertical="center" wrapText="1"/>
    </xf>
    <xf numFmtId="38" fontId="29" fillId="4" borderId="9" xfId="9" applyFont="1" applyFill="1" applyBorder="1" applyAlignment="1">
      <alignment vertical="center" wrapText="1"/>
    </xf>
    <xf numFmtId="38" fontId="29" fillId="4" borderId="94" xfId="9" applyFont="1" applyFill="1" applyBorder="1" applyAlignment="1">
      <alignment vertical="center" wrapText="1"/>
    </xf>
    <xf numFmtId="0" fontId="33" fillId="4" borderId="19" xfId="8" applyFont="1" applyFill="1" applyBorder="1" applyAlignment="1">
      <alignment horizontal="center" vertical="center"/>
    </xf>
    <xf numFmtId="0" fontId="33" fillId="4" borderId="20" xfId="8" applyFont="1" applyFill="1" applyBorder="1" applyAlignment="1">
      <alignment horizontal="center" vertical="center"/>
    </xf>
    <xf numFmtId="0" fontId="38" fillId="0" borderId="24" xfId="8" applyFont="1" applyBorder="1" applyAlignment="1">
      <alignment horizontal="center" vertical="center"/>
    </xf>
    <xf numFmtId="0" fontId="38" fillId="0" borderId="25" xfId="8" applyFont="1" applyBorder="1" applyAlignment="1">
      <alignment horizontal="center" vertical="center"/>
    </xf>
    <xf numFmtId="0" fontId="38" fillId="0" borderId="27" xfId="8" applyFont="1" applyBorder="1" applyAlignment="1">
      <alignment horizontal="center" vertical="center"/>
    </xf>
    <xf numFmtId="0" fontId="38" fillId="0" borderId="0" xfId="8" applyFont="1" applyAlignment="1">
      <alignment horizontal="center" vertical="center"/>
    </xf>
    <xf numFmtId="0" fontId="38" fillId="0" borderId="29" xfId="8" applyFont="1" applyBorder="1" applyAlignment="1">
      <alignment horizontal="center" vertical="center"/>
    </xf>
    <xf numFmtId="0" fontId="38" fillId="0" borderId="30" xfId="8" applyFont="1" applyBorder="1" applyAlignment="1">
      <alignment horizontal="center" vertical="center"/>
    </xf>
    <xf numFmtId="0" fontId="38" fillId="4" borderId="58" xfId="8" applyFont="1" applyFill="1" applyBorder="1">
      <alignment vertical="center"/>
    </xf>
    <xf numFmtId="0" fontId="38" fillId="4" borderId="61" xfId="8" applyFont="1" applyFill="1" applyBorder="1">
      <alignment vertical="center"/>
    </xf>
    <xf numFmtId="0" fontId="38" fillId="4" borderId="64" xfId="8" applyFont="1" applyFill="1" applyBorder="1">
      <alignment vertical="center"/>
    </xf>
    <xf numFmtId="176" fontId="33" fillId="4" borderId="19" xfId="8" applyNumberFormat="1" applyFont="1" applyFill="1" applyBorder="1" applyAlignment="1">
      <alignment horizontal="center" vertical="center"/>
    </xf>
    <xf numFmtId="176" fontId="33" fillId="4" borderId="20" xfId="8" applyNumberFormat="1" applyFont="1" applyFill="1" applyBorder="1" applyAlignment="1">
      <alignment horizontal="center" vertical="center"/>
    </xf>
    <xf numFmtId="38" fontId="36" fillId="0" borderId="57" xfId="9" applyFont="1" applyFill="1" applyBorder="1" applyAlignment="1">
      <alignment horizontal="right" vertical="center" wrapText="1"/>
    </xf>
    <xf numFmtId="38" fontId="36" fillId="0" borderId="60" xfId="9" applyFont="1" applyFill="1" applyBorder="1" applyAlignment="1">
      <alignment horizontal="right" vertical="center" wrapText="1"/>
    </xf>
    <xf numFmtId="38" fontId="36" fillId="0" borderId="63" xfId="9" applyFont="1" applyFill="1" applyBorder="1" applyAlignment="1">
      <alignment horizontal="right" vertical="center" wrapText="1"/>
    </xf>
    <xf numFmtId="38" fontId="43" fillId="11" borderId="27" xfId="9" applyFont="1" applyFill="1" applyBorder="1" applyAlignment="1">
      <alignment horizontal="left" vertical="center"/>
    </xf>
    <xf numFmtId="38" fontId="43" fillId="11" borderId="29" xfId="9" applyFont="1" applyFill="1" applyBorder="1" applyAlignment="1">
      <alignment horizontal="left" vertical="center"/>
    </xf>
    <xf numFmtId="0" fontId="43" fillId="0" borderId="32" xfId="8" applyFont="1" applyFill="1" applyBorder="1" applyAlignment="1">
      <alignment horizontal="left" vertical="center" wrapText="1"/>
    </xf>
    <xf numFmtId="0" fontId="43" fillId="0" borderId="83" xfId="8" applyFont="1" applyFill="1" applyBorder="1" applyAlignment="1">
      <alignment horizontal="left" vertical="center"/>
    </xf>
    <xf numFmtId="0" fontId="43" fillId="0" borderId="33" xfId="8" applyFont="1" applyFill="1" applyBorder="1" applyAlignment="1">
      <alignment horizontal="left" vertical="center"/>
    </xf>
    <xf numFmtId="38" fontId="40" fillId="5" borderId="56" xfId="9" applyFont="1" applyFill="1" applyBorder="1" applyAlignment="1">
      <alignment horizontal="left" vertical="center" wrapText="1"/>
    </xf>
    <xf numFmtId="38" fontId="40" fillId="5" borderId="59" xfId="9" applyFont="1" applyFill="1" applyBorder="1" applyAlignment="1">
      <alignment horizontal="left" vertical="center" wrapText="1"/>
    </xf>
    <xf numFmtId="38" fontId="40" fillId="5" borderId="62" xfId="9" applyFont="1" applyFill="1" applyBorder="1" applyAlignment="1">
      <alignment horizontal="left" vertical="center" wrapText="1"/>
    </xf>
    <xf numFmtId="38" fontId="36" fillId="0" borderId="89" xfId="9" applyFont="1" applyFill="1" applyBorder="1" applyAlignment="1">
      <alignment horizontal="right" vertical="center" wrapText="1"/>
    </xf>
    <xf numFmtId="38" fontId="36" fillId="0" borderId="9" xfId="9" applyFont="1" applyFill="1" applyBorder="1" applyAlignment="1">
      <alignment horizontal="right" vertical="center" wrapText="1"/>
    </xf>
    <xf numFmtId="38" fontId="36" fillId="0" borderId="94" xfId="9" applyFont="1" applyFill="1" applyBorder="1" applyAlignment="1">
      <alignment horizontal="right" vertical="center" wrapText="1"/>
    </xf>
    <xf numFmtId="38" fontId="43" fillId="4" borderId="89" xfId="9" applyFont="1" applyFill="1" applyBorder="1" applyAlignment="1">
      <alignment horizontal="center" vertical="center" shrinkToFit="1"/>
    </xf>
    <xf numFmtId="38" fontId="43" fillId="4" borderId="9" xfId="9" applyFont="1" applyFill="1" applyBorder="1" applyAlignment="1">
      <alignment horizontal="center" vertical="center" shrinkToFit="1"/>
    </xf>
    <xf numFmtId="38" fontId="43" fillId="4" borderId="94" xfId="9" applyFont="1" applyFill="1" applyBorder="1" applyAlignment="1">
      <alignment horizontal="center" vertical="center" shrinkToFit="1"/>
    </xf>
    <xf numFmtId="38" fontId="40" fillId="5" borderId="89" xfId="9" applyFont="1" applyFill="1" applyBorder="1" applyAlignment="1">
      <alignment horizontal="center" vertical="center" wrapText="1"/>
    </xf>
    <xf numFmtId="38" fontId="40" fillId="5" borderId="9" xfId="9" applyFont="1" applyFill="1" applyBorder="1" applyAlignment="1">
      <alignment horizontal="center" vertical="center" wrapText="1"/>
    </xf>
    <xf numFmtId="38" fontId="40" fillId="5" borderId="94" xfId="9" applyFont="1" applyFill="1" applyBorder="1" applyAlignment="1">
      <alignment horizontal="center" vertical="center" wrapText="1"/>
    </xf>
    <xf numFmtId="38" fontId="29" fillId="4" borderId="57" xfId="9" applyFont="1" applyFill="1" applyBorder="1" applyAlignment="1">
      <alignment vertical="center" wrapText="1"/>
    </xf>
    <xf numFmtId="38" fontId="29" fillId="4" borderId="60" xfId="9" applyFont="1" applyFill="1" applyBorder="1" applyAlignment="1">
      <alignment vertical="center" wrapText="1"/>
    </xf>
    <xf numFmtId="38" fontId="29" fillId="4" borderId="63" xfId="9" applyFont="1" applyFill="1" applyBorder="1" applyAlignment="1">
      <alignment vertical="center" wrapText="1"/>
    </xf>
    <xf numFmtId="38" fontId="36" fillId="0" borderId="75" xfId="9" applyFont="1" applyFill="1" applyBorder="1" applyAlignment="1">
      <alignment vertical="center" wrapText="1"/>
    </xf>
    <xf numFmtId="38" fontId="36" fillId="0" borderId="92" xfId="9" applyFont="1" applyFill="1" applyBorder="1" applyAlignment="1">
      <alignment vertical="center" wrapText="1"/>
    </xf>
    <xf numFmtId="38" fontId="36" fillId="0" borderId="95" xfId="9" applyFont="1" applyFill="1" applyBorder="1" applyAlignment="1">
      <alignment vertical="center" wrapText="1"/>
    </xf>
    <xf numFmtId="38" fontId="36" fillId="0" borderId="37" xfId="9" applyFont="1" applyFill="1" applyBorder="1" applyAlignment="1">
      <alignment vertical="center" wrapText="1"/>
    </xf>
    <xf numFmtId="38" fontId="36" fillId="0" borderId="130" xfId="9" applyFont="1" applyFill="1" applyBorder="1" applyAlignment="1">
      <alignment vertical="center" wrapText="1"/>
    </xf>
    <xf numFmtId="38" fontId="36" fillId="0" borderId="131" xfId="9" applyFont="1" applyFill="1" applyBorder="1" applyAlignment="1">
      <alignment vertical="center" wrapText="1"/>
    </xf>
    <xf numFmtId="38" fontId="36" fillId="0" borderId="124" xfId="9" applyFont="1" applyFill="1" applyBorder="1" applyAlignment="1">
      <alignment horizontal="right" vertical="center" wrapText="1"/>
    </xf>
    <xf numFmtId="38" fontId="36" fillId="0" borderId="125" xfId="9" applyFont="1" applyFill="1" applyBorder="1" applyAlignment="1">
      <alignment horizontal="right" vertical="center" wrapText="1"/>
    </xf>
    <xf numFmtId="38" fontId="36" fillId="0" borderId="126" xfId="9" applyFont="1" applyFill="1" applyBorder="1" applyAlignment="1">
      <alignment horizontal="right" vertical="center" wrapText="1"/>
    </xf>
    <xf numFmtId="38" fontId="29" fillId="4" borderId="56" xfId="9" applyFont="1" applyFill="1" applyBorder="1" applyAlignment="1">
      <alignment vertical="center" wrapText="1"/>
    </xf>
    <xf numFmtId="38" fontId="29" fillId="4" borderId="59" xfId="9" applyFont="1" applyFill="1" applyBorder="1" applyAlignment="1">
      <alignment vertical="center" wrapText="1"/>
    </xf>
    <xf numFmtId="38" fontId="29" fillId="4" borderId="62" xfId="9" applyFont="1" applyFill="1" applyBorder="1" applyAlignment="1">
      <alignment vertical="center" wrapText="1"/>
    </xf>
    <xf numFmtId="38" fontId="32" fillId="0" borderId="24" xfId="9" applyFont="1" applyFill="1" applyBorder="1" applyAlignment="1">
      <alignment horizontal="left" vertical="center" wrapText="1"/>
    </xf>
    <xf numFmtId="38" fontId="32" fillId="0" borderId="25" xfId="9" applyFont="1" applyFill="1" applyBorder="1" applyAlignment="1">
      <alignment horizontal="left" vertical="center" wrapText="1"/>
    </xf>
    <xf numFmtId="38" fontId="32" fillId="0" borderId="112" xfId="9" applyFont="1" applyFill="1" applyBorder="1" applyAlignment="1">
      <alignment horizontal="left" vertical="center" wrapText="1"/>
    </xf>
    <xf numFmtId="38" fontId="32" fillId="0" borderId="29" xfId="9" applyFont="1" applyFill="1" applyBorder="1" applyAlignment="1">
      <alignment horizontal="left" vertical="center" wrapText="1"/>
    </xf>
    <xf numFmtId="38" fontId="32" fillId="0" borderId="30" xfId="9" applyFont="1" applyFill="1" applyBorder="1" applyAlignment="1">
      <alignment horizontal="left" vertical="center" wrapText="1"/>
    </xf>
    <xf numFmtId="38" fontId="32" fillId="0" borderId="113" xfId="9" applyFont="1" applyFill="1" applyBorder="1" applyAlignment="1">
      <alignment horizontal="left" vertical="center" wrapText="1"/>
    </xf>
  </cellXfs>
  <cellStyles count="12">
    <cellStyle name="桁区切り" xfId="1" builtinId="6"/>
    <cellStyle name="桁区切り 2" xfId="6" xr:uid="{00000000-0005-0000-0000-000001000000}"/>
    <cellStyle name="桁区切り 3" xfId="7" xr:uid="{4E56BC4E-8E00-4BE6-B3A5-836486DD0EE6}"/>
    <cellStyle name="桁区切り 4" xfId="9" xr:uid="{B0B34A86-CFB1-4BBB-BCF9-9A941E736749}"/>
    <cellStyle name="桁区切り 5" xfId="11" xr:uid="{6CC01400-9DA8-4878-8CB0-EA8F1E54431A}"/>
    <cellStyle name="標準" xfId="0" builtinId="0"/>
    <cellStyle name="標準 2" xfId="2" xr:uid="{00000000-0005-0000-0000-000003000000}"/>
    <cellStyle name="標準 3" xfId="3" xr:uid="{00000000-0005-0000-0000-000004000000}"/>
    <cellStyle name="標準 4" xfId="4" xr:uid="{00000000-0005-0000-0000-000005000000}"/>
    <cellStyle name="標準 5" xfId="5" xr:uid="{00000000-0005-0000-0000-000006000000}"/>
    <cellStyle name="標準 6" xfId="8" xr:uid="{9FCF5214-C05D-41F4-AAE6-F5B3D30E2012}"/>
    <cellStyle name="標準 7" xfId="10" xr:uid="{1F182625-65B0-4F86-8BAD-A9B40E884D8C}"/>
  </cellStyles>
  <dxfs count="4">
    <dxf>
      <fill>
        <patternFill>
          <bgColor rgb="FFFF0000"/>
        </patternFill>
      </fill>
    </dxf>
    <dxf>
      <fill>
        <patternFill>
          <bgColor rgb="FFFF0000"/>
        </patternFill>
      </fill>
    </dxf>
    <dxf>
      <fill>
        <patternFill>
          <bgColor theme="1" tint="0.24994659260841701"/>
        </patternFill>
      </fill>
    </dxf>
    <dxf>
      <fill>
        <patternFill>
          <bgColor theme="1" tint="0.24994659260841701"/>
        </patternFill>
      </fill>
    </dxf>
  </dxfs>
  <tableStyles count="0" defaultTableStyle="TableStyleMedium9" defaultPivotStyle="PivotStyleLight16"/>
  <colors>
    <mruColors>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3.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2</xdr:col>
      <xdr:colOff>345915</xdr:colOff>
      <xdr:row>0</xdr:row>
      <xdr:rowOff>58646</xdr:rowOff>
    </xdr:from>
    <xdr:to>
      <xdr:col>2</xdr:col>
      <xdr:colOff>835851</xdr:colOff>
      <xdr:row>0</xdr:row>
      <xdr:rowOff>313207</xdr:rowOff>
    </xdr:to>
    <xdr:sp macro="" textlink="">
      <xdr:nvSpPr>
        <xdr:cNvPr id="2" name="正方形/長方形 1">
          <a:extLst>
            <a:ext uri="{FF2B5EF4-FFF2-40B4-BE49-F238E27FC236}">
              <a16:creationId xmlns:a16="http://schemas.microsoft.com/office/drawing/2014/main" id="{C1DE0172-E98B-9CB0-7A58-ACB19519F967}"/>
            </a:ext>
          </a:extLst>
        </xdr:cNvPr>
        <xdr:cNvSpPr/>
      </xdr:nvSpPr>
      <xdr:spPr>
        <a:xfrm>
          <a:off x="3802524" y="58646"/>
          <a:ext cx="489936" cy="254561"/>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1513385</xdr:colOff>
      <xdr:row>0</xdr:row>
      <xdr:rowOff>6780</xdr:rowOff>
    </xdr:from>
    <xdr:to>
      <xdr:col>2</xdr:col>
      <xdr:colOff>15632</xdr:colOff>
      <xdr:row>1</xdr:row>
      <xdr:rowOff>26018</xdr:rowOff>
    </xdr:to>
    <xdr:sp macro="" textlink="">
      <xdr:nvSpPr>
        <xdr:cNvPr id="2" name="正方形/長方形 1">
          <a:extLst>
            <a:ext uri="{FF2B5EF4-FFF2-40B4-BE49-F238E27FC236}">
              <a16:creationId xmlns:a16="http://schemas.microsoft.com/office/drawing/2014/main" id="{9CB9F986-61D0-4F9A-BC8C-550EE79D5BD6}"/>
            </a:ext>
          </a:extLst>
        </xdr:cNvPr>
        <xdr:cNvSpPr/>
      </xdr:nvSpPr>
      <xdr:spPr>
        <a:xfrm>
          <a:off x="3828693" y="6780"/>
          <a:ext cx="458535" cy="180430"/>
        </a:xfrm>
        <a:prstGeom prst="rect">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352214</xdr:colOff>
      <xdr:row>61</xdr:row>
      <xdr:rowOff>51011</xdr:rowOff>
    </xdr:from>
    <xdr:to>
      <xdr:col>1</xdr:col>
      <xdr:colOff>516699</xdr:colOff>
      <xdr:row>61</xdr:row>
      <xdr:rowOff>249786</xdr:rowOff>
    </xdr:to>
    <xdr:pic>
      <xdr:nvPicPr>
        <xdr:cNvPr id="2" name="図 1">
          <a:extLst>
            <a:ext uri="{FF2B5EF4-FFF2-40B4-BE49-F238E27FC236}">
              <a16:creationId xmlns:a16="http://schemas.microsoft.com/office/drawing/2014/main" id="{242060D8-1693-4440-9ECF-ADA2B520CD07}"/>
            </a:ext>
          </a:extLst>
        </xdr:cNvPr>
        <xdr:cNvPicPr>
          <a:picLocks noChangeAspect="1"/>
        </xdr:cNvPicPr>
      </xdr:nvPicPr>
      <xdr:blipFill>
        <a:blip xmlns:r="http://schemas.openxmlformats.org/officeDocument/2006/relationships" r:embed="rId1"/>
        <a:stretch>
          <a:fillRect/>
        </a:stretch>
      </xdr:blipFill>
      <xdr:spPr>
        <a:xfrm>
          <a:off x="1060239" y="16307011"/>
          <a:ext cx="161310" cy="201950"/>
        </a:xfrm>
        <a:prstGeom prst="rect">
          <a:avLst/>
        </a:prstGeom>
        <a:ln>
          <a:solidFill>
            <a:sysClr val="windowText" lastClr="000000"/>
          </a:solidFill>
        </a:ln>
      </xdr:spPr>
    </xdr:pic>
    <xdr:clientData/>
  </xdr:twoCellAnchor>
  <xdr:twoCellAnchor>
    <xdr:from>
      <xdr:col>0</xdr:col>
      <xdr:colOff>91440</xdr:colOff>
      <xdr:row>0</xdr:row>
      <xdr:rowOff>103928</xdr:rowOff>
    </xdr:from>
    <xdr:to>
      <xdr:col>2</xdr:col>
      <xdr:colOff>382507</xdr:colOff>
      <xdr:row>3</xdr:row>
      <xdr:rowOff>52917</xdr:rowOff>
    </xdr:to>
    <xdr:sp macro="" textlink="">
      <xdr:nvSpPr>
        <xdr:cNvPr id="3" name="テキスト ボックス 2">
          <a:extLst>
            <a:ext uri="{FF2B5EF4-FFF2-40B4-BE49-F238E27FC236}">
              <a16:creationId xmlns:a16="http://schemas.microsoft.com/office/drawing/2014/main" id="{02D4C0CC-4262-4B18-9C41-92A289324AE9}"/>
            </a:ext>
          </a:extLst>
        </xdr:cNvPr>
        <xdr:cNvSpPr txBox="1"/>
      </xdr:nvSpPr>
      <xdr:spPr>
        <a:xfrm>
          <a:off x="88265" y="107103"/>
          <a:ext cx="1703942" cy="628439"/>
        </a:xfrm>
        <a:prstGeom prst="roundRect">
          <a:avLst/>
        </a:prstGeom>
        <a:solidFill>
          <a:srgbClr val="CC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手順</a:t>
          </a:r>
        </a:p>
      </xdr:txBody>
    </xdr:sp>
    <xdr:clientData/>
  </xdr:twoCellAnchor>
  <xdr:oneCellAnchor>
    <xdr:from>
      <xdr:col>10</xdr:col>
      <xdr:colOff>377503</xdr:colOff>
      <xdr:row>65</xdr:row>
      <xdr:rowOff>54277</xdr:rowOff>
    </xdr:from>
    <xdr:ext cx="156230" cy="165755"/>
    <xdr:pic>
      <xdr:nvPicPr>
        <xdr:cNvPr id="4" name="図 3">
          <a:extLst>
            <a:ext uri="{FF2B5EF4-FFF2-40B4-BE49-F238E27FC236}">
              <a16:creationId xmlns:a16="http://schemas.microsoft.com/office/drawing/2014/main" id="{2F989372-61D6-40E7-BBC0-49C857EA4A57}"/>
            </a:ext>
          </a:extLst>
        </xdr:cNvPr>
        <xdr:cNvPicPr>
          <a:picLocks noChangeAspect="1"/>
        </xdr:cNvPicPr>
      </xdr:nvPicPr>
      <xdr:blipFill>
        <a:blip xmlns:r="http://schemas.openxmlformats.org/officeDocument/2006/relationships" r:embed="rId1"/>
        <a:stretch>
          <a:fillRect/>
        </a:stretch>
      </xdr:blipFill>
      <xdr:spPr>
        <a:xfrm>
          <a:off x="7422828" y="17532652"/>
          <a:ext cx="156230" cy="165755"/>
        </a:xfrm>
        <a:prstGeom prst="rect">
          <a:avLst/>
        </a:prstGeom>
        <a:ln>
          <a:solidFill>
            <a:sysClr val="windowText" lastClr="000000"/>
          </a:solidFill>
        </a:ln>
      </xdr:spPr>
    </xdr:pic>
    <xdr:clientData/>
  </xdr:oneCellAnchor>
  <xdr:oneCellAnchor>
    <xdr:from>
      <xdr:col>2</xdr:col>
      <xdr:colOff>290233</xdr:colOff>
      <xdr:row>71</xdr:row>
      <xdr:rowOff>73540</xdr:rowOff>
    </xdr:from>
    <xdr:ext cx="156230" cy="165755"/>
    <xdr:pic>
      <xdr:nvPicPr>
        <xdr:cNvPr id="5" name="図 4">
          <a:extLst>
            <a:ext uri="{FF2B5EF4-FFF2-40B4-BE49-F238E27FC236}">
              <a16:creationId xmlns:a16="http://schemas.microsoft.com/office/drawing/2014/main" id="{E5F5E1BB-913E-437A-B193-A2D291164706}"/>
            </a:ext>
          </a:extLst>
        </xdr:cNvPr>
        <xdr:cNvPicPr>
          <a:picLocks noChangeAspect="1"/>
        </xdr:cNvPicPr>
      </xdr:nvPicPr>
      <xdr:blipFill>
        <a:blip xmlns:r="http://schemas.openxmlformats.org/officeDocument/2006/relationships" r:embed="rId1"/>
        <a:stretch>
          <a:fillRect/>
        </a:stretch>
      </xdr:blipFill>
      <xdr:spPr>
        <a:xfrm>
          <a:off x="1703108" y="19380715"/>
          <a:ext cx="156230" cy="165755"/>
        </a:xfrm>
        <a:prstGeom prst="rect">
          <a:avLst/>
        </a:prstGeom>
        <a:ln>
          <a:solidFill>
            <a:sysClr val="windowText" lastClr="000000"/>
          </a:solidFill>
        </a:ln>
      </xdr:spPr>
    </xdr:pic>
    <xdr:clientData/>
  </xdr:oneCellAnchor>
  <xdr:oneCellAnchor>
    <xdr:from>
      <xdr:col>12</xdr:col>
      <xdr:colOff>65281</xdr:colOff>
      <xdr:row>74</xdr:row>
      <xdr:rowOff>56394</xdr:rowOff>
    </xdr:from>
    <xdr:ext cx="156230" cy="165755"/>
    <xdr:pic>
      <xdr:nvPicPr>
        <xdr:cNvPr id="6" name="図 5">
          <a:extLst>
            <a:ext uri="{FF2B5EF4-FFF2-40B4-BE49-F238E27FC236}">
              <a16:creationId xmlns:a16="http://schemas.microsoft.com/office/drawing/2014/main" id="{C0CFAB8D-D90B-4FEA-88ED-26331150B52B}"/>
            </a:ext>
          </a:extLst>
        </xdr:cNvPr>
        <xdr:cNvPicPr>
          <a:picLocks noChangeAspect="1"/>
        </xdr:cNvPicPr>
      </xdr:nvPicPr>
      <xdr:blipFill>
        <a:blip xmlns:r="http://schemas.openxmlformats.org/officeDocument/2006/relationships" r:embed="rId1"/>
        <a:stretch>
          <a:fillRect/>
        </a:stretch>
      </xdr:blipFill>
      <xdr:spPr>
        <a:xfrm>
          <a:off x="8526656" y="20277969"/>
          <a:ext cx="156230" cy="165755"/>
        </a:xfrm>
        <a:prstGeom prst="rect">
          <a:avLst/>
        </a:prstGeom>
        <a:ln>
          <a:solidFill>
            <a:sysClr val="windowText" lastClr="000000"/>
          </a:solidFill>
        </a:ln>
      </xdr:spPr>
    </xdr:pic>
    <xdr:clientData/>
  </xdr:oneCellAnchor>
  <xdr:oneCellAnchor>
    <xdr:from>
      <xdr:col>1</xdr:col>
      <xdr:colOff>375871</xdr:colOff>
      <xdr:row>94</xdr:row>
      <xdr:rowOff>63500</xdr:rowOff>
    </xdr:from>
    <xdr:ext cx="158135" cy="190520"/>
    <xdr:pic>
      <xdr:nvPicPr>
        <xdr:cNvPr id="7" name="図 6">
          <a:extLst>
            <a:ext uri="{FF2B5EF4-FFF2-40B4-BE49-F238E27FC236}">
              <a16:creationId xmlns:a16="http://schemas.microsoft.com/office/drawing/2014/main" id="{3ABB15E8-F0C0-47C8-8722-C46BA636046A}"/>
            </a:ext>
          </a:extLst>
        </xdr:cNvPr>
        <xdr:cNvPicPr>
          <a:picLocks noChangeAspect="1"/>
        </xdr:cNvPicPr>
      </xdr:nvPicPr>
      <xdr:blipFill>
        <a:blip xmlns:r="http://schemas.openxmlformats.org/officeDocument/2006/relationships" r:embed="rId1"/>
        <a:stretch>
          <a:fillRect/>
        </a:stretch>
      </xdr:blipFill>
      <xdr:spPr>
        <a:xfrm>
          <a:off x="1077546" y="26746200"/>
          <a:ext cx="158135" cy="190520"/>
        </a:xfrm>
        <a:prstGeom prst="rect">
          <a:avLst/>
        </a:prstGeom>
        <a:ln>
          <a:solidFill>
            <a:sysClr val="windowText" lastClr="000000"/>
          </a:solidFill>
        </a:ln>
      </xdr:spPr>
    </xdr:pic>
    <xdr:clientData/>
  </xdr:oneCellAnchor>
  <xdr:twoCellAnchor>
    <xdr:from>
      <xdr:col>2</xdr:col>
      <xdr:colOff>171948</xdr:colOff>
      <xdr:row>106</xdr:row>
      <xdr:rowOff>30015</xdr:rowOff>
    </xdr:from>
    <xdr:to>
      <xdr:col>3</xdr:col>
      <xdr:colOff>349287</xdr:colOff>
      <xdr:row>110</xdr:row>
      <xdr:rowOff>260979</xdr:rowOff>
    </xdr:to>
    <xdr:sp macro="" textlink="">
      <xdr:nvSpPr>
        <xdr:cNvPr id="8" name="正方形/長方形 7">
          <a:extLst>
            <a:ext uri="{FF2B5EF4-FFF2-40B4-BE49-F238E27FC236}">
              <a16:creationId xmlns:a16="http://schemas.microsoft.com/office/drawing/2014/main" id="{19F9B0F8-C1BF-4589-93B9-C877CD3080AB}"/>
            </a:ext>
          </a:extLst>
        </xdr:cNvPr>
        <xdr:cNvSpPr/>
      </xdr:nvSpPr>
      <xdr:spPr>
        <a:xfrm>
          <a:off x="1581648" y="30363965"/>
          <a:ext cx="885364" cy="145016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solidFill>
                <a:srgbClr val="FF0000"/>
              </a:solidFill>
            </a:rPr>
            <a:t>③</a:t>
          </a:r>
        </a:p>
      </xdr:txBody>
    </xdr:sp>
    <xdr:clientData/>
  </xdr:twoCellAnchor>
  <xdr:twoCellAnchor>
    <xdr:from>
      <xdr:col>0</xdr:col>
      <xdr:colOff>0</xdr:colOff>
      <xdr:row>102</xdr:row>
      <xdr:rowOff>40862</xdr:rowOff>
    </xdr:from>
    <xdr:to>
      <xdr:col>14</xdr:col>
      <xdr:colOff>112058</xdr:colOff>
      <xdr:row>111</xdr:row>
      <xdr:rowOff>209175</xdr:rowOff>
    </xdr:to>
    <xdr:grpSp>
      <xdr:nvGrpSpPr>
        <xdr:cNvPr id="9" name="グループ化 8">
          <a:extLst>
            <a:ext uri="{FF2B5EF4-FFF2-40B4-BE49-F238E27FC236}">
              <a16:creationId xmlns:a16="http://schemas.microsoft.com/office/drawing/2014/main" id="{DC3EC6AD-7AFD-46B1-8E54-8B645DD31DF5}"/>
            </a:ext>
          </a:extLst>
        </xdr:cNvPr>
        <xdr:cNvGrpSpPr/>
      </xdr:nvGrpSpPr>
      <xdr:grpSpPr>
        <a:xfrm>
          <a:off x="0" y="27771686"/>
          <a:ext cx="9943352" cy="2924960"/>
          <a:chOff x="91553" y="28843717"/>
          <a:chExt cx="10258872" cy="3018007"/>
        </a:xfrm>
      </xdr:grpSpPr>
      <xdr:pic>
        <xdr:nvPicPr>
          <xdr:cNvPr id="10" name="図 9">
            <a:extLst>
              <a:ext uri="{FF2B5EF4-FFF2-40B4-BE49-F238E27FC236}">
                <a16:creationId xmlns:a16="http://schemas.microsoft.com/office/drawing/2014/main" id="{2553F069-6C65-6200-312A-C88B4BAA4E0B}"/>
              </a:ext>
            </a:extLst>
          </xdr:cNvPr>
          <xdr:cNvPicPr>
            <a:picLocks noChangeAspect="1"/>
          </xdr:cNvPicPr>
        </xdr:nvPicPr>
        <xdr:blipFill rotWithShape="1">
          <a:blip xmlns:r="http://schemas.openxmlformats.org/officeDocument/2006/relationships" r:embed="rId2"/>
          <a:srcRect b="53279"/>
          <a:stretch>
            <a:fillRect/>
          </a:stretch>
        </xdr:blipFill>
        <xdr:spPr>
          <a:xfrm>
            <a:off x="91553" y="28843717"/>
            <a:ext cx="10258872" cy="3018007"/>
          </a:xfrm>
          <a:prstGeom prst="rect">
            <a:avLst/>
          </a:prstGeom>
        </xdr:spPr>
      </xdr:pic>
      <xdr:sp macro="" textlink="">
        <xdr:nvSpPr>
          <xdr:cNvPr id="11" name="正方形/長方形 10">
            <a:extLst>
              <a:ext uri="{FF2B5EF4-FFF2-40B4-BE49-F238E27FC236}">
                <a16:creationId xmlns:a16="http://schemas.microsoft.com/office/drawing/2014/main" id="{73A8C5E7-BC4A-36B5-6198-FDE44C0206A2}"/>
              </a:ext>
            </a:extLst>
          </xdr:cNvPr>
          <xdr:cNvSpPr/>
        </xdr:nvSpPr>
        <xdr:spPr>
          <a:xfrm>
            <a:off x="130672" y="30104697"/>
            <a:ext cx="1412193" cy="143549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solidFill>
                  <a:srgbClr val="FF0000"/>
                </a:solidFill>
              </a:rPr>
              <a:t>①</a:t>
            </a:r>
          </a:p>
        </xdr:txBody>
      </xdr:sp>
      <xdr:sp macro="" textlink="">
        <xdr:nvSpPr>
          <xdr:cNvPr id="15" name="正方形/長方形 14">
            <a:extLst>
              <a:ext uri="{FF2B5EF4-FFF2-40B4-BE49-F238E27FC236}">
                <a16:creationId xmlns:a16="http://schemas.microsoft.com/office/drawing/2014/main" id="{E2490F0C-EB21-9888-8F2E-657A11576812}"/>
              </a:ext>
            </a:extLst>
          </xdr:cNvPr>
          <xdr:cNvSpPr/>
        </xdr:nvSpPr>
        <xdr:spPr>
          <a:xfrm>
            <a:off x="2489105" y="30103012"/>
            <a:ext cx="966886" cy="1398727"/>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solidFill>
                  <a:srgbClr val="FF0000"/>
                </a:solidFill>
              </a:rPr>
              <a:t>④</a:t>
            </a:r>
          </a:p>
        </xdr:txBody>
      </xdr:sp>
      <xdr:sp macro="" textlink="">
        <xdr:nvSpPr>
          <xdr:cNvPr id="17" name="正方形/長方形 16">
            <a:extLst>
              <a:ext uri="{FF2B5EF4-FFF2-40B4-BE49-F238E27FC236}">
                <a16:creationId xmlns:a16="http://schemas.microsoft.com/office/drawing/2014/main" id="{ACD089C0-80F6-9985-01CB-5B03160F6CAB}"/>
              </a:ext>
            </a:extLst>
          </xdr:cNvPr>
          <xdr:cNvSpPr/>
        </xdr:nvSpPr>
        <xdr:spPr>
          <a:xfrm>
            <a:off x="3473824" y="30114016"/>
            <a:ext cx="1525669" cy="1398118"/>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solidFill>
                  <a:srgbClr val="FF0000"/>
                </a:solidFill>
              </a:rPr>
              <a:t>⑤</a:t>
            </a:r>
          </a:p>
        </xdr:txBody>
      </xdr:sp>
    </xdr:grpSp>
    <xdr:clientData/>
  </xdr:twoCellAnchor>
  <xdr:oneCellAnchor>
    <xdr:from>
      <xdr:col>1</xdr:col>
      <xdr:colOff>316692</xdr:colOff>
      <xdr:row>117</xdr:row>
      <xdr:rowOff>41709</xdr:rowOff>
    </xdr:from>
    <xdr:ext cx="158135" cy="190520"/>
    <xdr:pic>
      <xdr:nvPicPr>
        <xdr:cNvPr id="19" name="図 18">
          <a:extLst>
            <a:ext uri="{FF2B5EF4-FFF2-40B4-BE49-F238E27FC236}">
              <a16:creationId xmlns:a16="http://schemas.microsoft.com/office/drawing/2014/main" id="{7EB4003E-1A7D-4850-9EEF-4EB5AC53B8AA}"/>
            </a:ext>
          </a:extLst>
        </xdr:cNvPr>
        <xdr:cNvPicPr>
          <a:picLocks noChangeAspect="1"/>
        </xdr:cNvPicPr>
      </xdr:nvPicPr>
      <xdr:blipFill>
        <a:blip xmlns:r="http://schemas.openxmlformats.org/officeDocument/2006/relationships" r:embed="rId1"/>
        <a:stretch>
          <a:fillRect/>
        </a:stretch>
      </xdr:blipFill>
      <xdr:spPr>
        <a:xfrm>
          <a:off x="1018367" y="36658984"/>
          <a:ext cx="158135" cy="190520"/>
        </a:xfrm>
        <a:prstGeom prst="rect">
          <a:avLst/>
        </a:prstGeom>
        <a:ln>
          <a:solidFill>
            <a:sysClr val="windowText" lastClr="000000"/>
          </a:solidFill>
        </a:ln>
      </xdr:spPr>
    </xdr:pic>
    <xdr:clientData/>
  </xdr:oneCellAnchor>
  <xdr:oneCellAnchor>
    <xdr:from>
      <xdr:col>8</xdr:col>
      <xdr:colOff>298949</xdr:colOff>
      <xdr:row>113</xdr:row>
      <xdr:rowOff>73538</xdr:rowOff>
    </xdr:from>
    <xdr:ext cx="156230" cy="165755"/>
    <xdr:pic>
      <xdr:nvPicPr>
        <xdr:cNvPr id="20" name="図 19">
          <a:extLst>
            <a:ext uri="{FF2B5EF4-FFF2-40B4-BE49-F238E27FC236}">
              <a16:creationId xmlns:a16="http://schemas.microsoft.com/office/drawing/2014/main" id="{B51C394E-165A-4DB0-B53D-C7E4963A7709}"/>
            </a:ext>
          </a:extLst>
        </xdr:cNvPr>
        <xdr:cNvPicPr>
          <a:picLocks noChangeAspect="1"/>
        </xdr:cNvPicPr>
      </xdr:nvPicPr>
      <xdr:blipFill>
        <a:blip xmlns:r="http://schemas.openxmlformats.org/officeDocument/2006/relationships" r:embed="rId1"/>
        <a:stretch>
          <a:fillRect/>
        </a:stretch>
      </xdr:blipFill>
      <xdr:spPr>
        <a:xfrm>
          <a:off x="5934574" y="35468438"/>
          <a:ext cx="156230" cy="165755"/>
        </a:xfrm>
        <a:prstGeom prst="rect">
          <a:avLst/>
        </a:prstGeom>
        <a:ln>
          <a:solidFill>
            <a:sysClr val="windowText" lastClr="000000"/>
          </a:solidFill>
        </a:ln>
      </xdr:spPr>
    </xdr:pic>
    <xdr:clientData/>
  </xdr:oneCellAnchor>
  <xdr:oneCellAnchor>
    <xdr:from>
      <xdr:col>10</xdr:col>
      <xdr:colOff>124125</xdr:colOff>
      <xdr:row>115</xdr:row>
      <xdr:rowOff>51127</xdr:rowOff>
    </xdr:from>
    <xdr:ext cx="156230" cy="165755"/>
    <xdr:pic>
      <xdr:nvPicPr>
        <xdr:cNvPr id="21" name="図 20">
          <a:extLst>
            <a:ext uri="{FF2B5EF4-FFF2-40B4-BE49-F238E27FC236}">
              <a16:creationId xmlns:a16="http://schemas.microsoft.com/office/drawing/2014/main" id="{01BC5428-39E6-4B6B-B7C1-D23E6BA3391A}"/>
            </a:ext>
          </a:extLst>
        </xdr:cNvPr>
        <xdr:cNvPicPr>
          <a:picLocks noChangeAspect="1"/>
        </xdr:cNvPicPr>
      </xdr:nvPicPr>
      <xdr:blipFill>
        <a:blip xmlns:r="http://schemas.openxmlformats.org/officeDocument/2006/relationships" r:embed="rId1"/>
        <a:stretch>
          <a:fillRect/>
        </a:stretch>
      </xdr:blipFill>
      <xdr:spPr>
        <a:xfrm>
          <a:off x="7169450" y="36052452"/>
          <a:ext cx="156230" cy="165755"/>
        </a:xfrm>
        <a:prstGeom prst="rect">
          <a:avLst/>
        </a:prstGeom>
        <a:ln>
          <a:solidFill>
            <a:sysClr val="windowText" lastClr="000000"/>
          </a:solidFill>
        </a:ln>
      </xdr:spPr>
    </xdr:pic>
    <xdr:clientData/>
  </xdr:oneCellAnchor>
  <xdr:twoCellAnchor>
    <xdr:from>
      <xdr:col>0</xdr:col>
      <xdr:colOff>87331</xdr:colOff>
      <xdr:row>124</xdr:row>
      <xdr:rowOff>49903</xdr:rowOff>
    </xdr:from>
    <xdr:to>
      <xdr:col>14</xdr:col>
      <xdr:colOff>466935</xdr:colOff>
      <xdr:row>129</xdr:row>
      <xdr:rowOff>78440</xdr:rowOff>
    </xdr:to>
    <xdr:grpSp>
      <xdr:nvGrpSpPr>
        <xdr:cNvPr id="22" name="グループ化 21">
          <a:extLst>
            <a:ext uri="{FF2B5EF4-FFF2-40B4-BE49-F238E27FC236}">
              <a16:creationId xmlns:a16="http://schemas.microsoft.com/office/drawing/2014/main" id="{CA6647C4-FDB4-48E1-89E3-F4F1638A56EA}"/>
            </a:ext>
          </a:extLst>
        </xdr:cNvPr>
        <xdr:cNvGrpSpPr/>
      </xdr:nvGrpSpPr>
      <xdr:grpSpPr>
        <a:xfrm>
          <a:off x="87331" y="34399668"/>
          <a:ext cx="10210898" cy="1560007"/>
          <a:chOff x="97267" y="38230661"/>
          <a:chExt cx="10255572" cy="1554031"/>
        </a:xfrm>
      </xdr:grpSpPr>
      <xdr:pic>
        <xdr:nvPicPr>
          <xdr:cNvPr id="23" name="図 22">
            <a:extLst>
              <a:ext uri="{FF2B5EF4-FFF2-40B4-BE49-F238E27FC236}">
                <a16:creationId xmlns:a16="http://schemas.microsoft.com/office/drawing/2014/main" id="{B2391924-7C83-41AF-047F-DD5B553939C1}"/>
              </a:ext>
            </a:extLst>
          </xdr:cNvPr>
          <xdr:cNvPicPr>
            <a:picLocks noChangeAspect="1"/>
          </xdr:cNvPicPr>
        </xdr:nvPicPr>
        <xdr:blipFill>
          <a:blip xmlns:r="http://schemas.openxmlformats.org/officeDocument/2006/relationships" r:embed="rId3"/>
          <a:stretch>
            <a:fillRect/>
          </a:stretch>
        </xdr:blipFill>
        <xdr:spPr>
          <a:xfrm>
            <a:off x="97267" y="38230661"/>
            <a:ext cx="10255572" cy="1554031"/>
          </a:xfrm>
          <a:prstGeom prst="rect">
            <a:avLst/>
          </a:prstGeom>
        </xdr:spPr>
      </xdr:pic>
      <xdr:sp macro="" textlink="">
        <xdr:nvSpPr>
          <xdr:cNvPr id="24" name="正方形/長方形 23">
            <a:extLst>
              <a:ext uri="{FF2B5EF4-FFF2-40B4-BE49-F238E27FC236}">
                <a16:creationId xmlns:a16="http://schemas.microsoft.com/office/drawing/2014/main" id="{53418BDE-5711-C063-29E2-739218CE9BC5}"/>
              </a:ext>
            </a:extLst>
          </xdr:cNvPr>
          <xdr:cNvSpPr/>
        </xdr:nvSpPr>
        <xdr:spPr>
          <a:xfrm>
            <a:off x="3404198" y="38987591"/>
            <a:ext cx="566494" cy="559873"/>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a:solidFill>
                  <a:srgbClr val="FF0000"/>
                </a:solidFill>
              </a:rPr>
              <a:t>①</a:t>
            </a:r>
          </a:p>
        </xdr:txBody>
      </xdr:sp>
      <xdr:sp macro="" textlink="">
        <xdr:nvSpPr>
          <xdr:cNvPr id="25" name="正方形/長方形 24">
            <a:extLst>
              <a:ext uri="{FF2B5EF4-FFF2-40B4-BE49-F238E27FC236}">
                <a16:creationId xmlns:a16="http://schemas.microsoft.com/office/drawing/2014/main" id="{E2AE649F-4AC5-3084-E588-0408784835CD}"/>
              </a:ext>
            </a:extLst>
          </xdr:cNvPr>
          <xdr:cNvSpPr/>
        </xdr:nvSpPr>
        <xdr:spPr>
          <a:xfrm>
            <a:off x="3989294" y="38970250"/>
            <a:ext cx="2418791" cy="584611"/>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a:solidFill>
                  <a:srgbClr val="FF0000"/>
                </a:solidFill>
              </a:rPr>
              <a:t>②</a:t>
            </a:r>
          </a:p>
        </xdr:txBody>
      </xdr:sp>
    </xdr:grpSp>
    <xdr:clientData/>
  </xdr:twoCellAnchor>
  <xdr:oneCellAnchor>
    <xdr:from>
      <xdr:col>1</xdr:col>
      <xdr:colOff>339103</xdr:colOff>
      <xdr:row>131</xdr:row>
      <xdr:rowOff>43616</xdr:rowOff>
    </xdr:from>
    <xdr:ext cx="161945" cy="194330"/>
    <xdr:pic>
      <xdr:nvPicPr>
        <xdr:cNvPr id="26" name="図 25">
          <a:extLst>
            <a:ext uri="{FF2B5EF4-FFF2-40B4-BE49-F238E27FC236}">
              <a16:creationId xmlns:a16="http://schemas.microsoft.com/office/drawing/2014/main" id="{310476ED-0E83-4144-A6F2-671AC471D11E}"/>
            </a:ext>
          </a:extLst>
        </xdr:cNvPr>
        <xdr:cNvPicPr>
          <a:picLocks noChangeAspect="1"/>
        </xdr:cNvPicPr>
      </xdr:nvPicPr>
      <xdr:blipFill>
        <a:blip xmlns:r="http://schemas.openxmlformats.org/officeDocument/2006/relationships" r:embed="rId1"/>
        <a:stretch>
          <a:fillRect/>
        </a:stretch>
      </xdr:blipFill>
      <xdr:spPr>
        <a:xfrm>
          <a:off x="1040778" y="41232891"/>
          <a:ext cx="161945" cy="194330"/>
        </a:xfrm>
        <a:prstGeom prst="rect">
          <a:avLst/>
        </a:prstGeom>
        <a:ln>
          <a:solidFill>
            <a:sysClr val="windowText" lastClr="000000"/>
          </a:solidFill>
        </a:ln>
      </xdr:spPr>
    </xdr:pic>
    <xdr:clientData/>
  </xdr:oneCellAnchor>
  <xdr:oneCellAnchor>
    <xdr:from>
      <xdr:col>4</xdr:col>
      <xdr:colOff>647141</xdr:colOff>
      <xdr:row>17</xdr:row>
      <xdr:rowOff>62957</xdr:rowOff>
    </xdr:from>
    <xdr:ext cx="156230" cy="165755"/>
    <xdr:pic>
      <xdr:nvPicPr>
        <xdr:cNvPr id="27" name="図 26">
          <a:extLst>
            <a:ext uri="{FF2B5EF4-FFF2-40B4-BE49-F238E27FC236}">
              <a16:creationId xmlns:a16="http://schemas.microsoft.com/office/drawing/2014/main" id="{9B6A4F7E-C38F-4793-9DC3-53C868B96AD0}"/>
            </a:ext>
          </a:extLst>
        </xdr:cNvPr>
        <xdr:cNvPicPr>
          <a:picLocks noChangeAspect="1"/>
        </xdr:cNvPicPr>
      </xdr:nvPicPr>
      <xdr:blipFill>
        <a:blip xmlns:r="http://schemas.openxmlformats.org/officeDocument/2006/relationships" r:embed="rId1"/>
        <a:stretch>
          <a:fillRect/>
        </a:stretch>
      </xdr:blipFill>
      <xdr:spPr>
        <a:xfrm>
          <a:off x="3466541" y="3723732"/>
          <a:ext cx="156230" cy="165755"/>
        </a:xfrm>
        <a:prstGeom prst="rect">
          <a:avLst/>
        </a:prstGeom>
        <a:ln>
          <a:solidFill>
            <a:sysClr val="windowText" lastClr="000000"/>
          </a:solidFill>
        </a:ln>
      </xdr:spPr>
    </xdr:pic>
    <xdr:clientData/>
  </xdr:oneCellAnchor>
  <xdr:twoCellAnchor editAs="oneCell">
    <xdr:from>
      <xdr:col>0</xdr:col>
      <xdr:colOff>127000</xdr:colOff>
      <xdr:row>33</xdr:row>
      <xdr:rowOff>52916</xdr:rowOff>
    </xdr:from>
    <xdr:to>
      <xdr:col>11</xdr:col>
      <xdr:colOff>92409</xdr:colOff>
      <xdr:row>34</xdr:row>
      <xdr:rowOff>245914</xdr:rowOff>
    </xdr:to>
    <xdr:pic>
      <xdr:nvPicPr>
        <xdr:cNvPr id="28" name="図 27">
          <a:extLst>
            <a:ext uri="{FF2B5EF4-FFF2-40B4-BE49-F238E27FC236}">
              <a16:creationId xmlns:a16="http://schemas.microsoft.com/office/drawing/2014/main" id="{0E0F2734-855E-4EC9-8E98-199FA2BD37DE}"/>
            </a:ext>
          </a:extLst>
        </xdr:cNvPr>
        <xdr:cNvPicPr>
          <a:picLocks noChangeAspect="1"/>
        </xdr:cNvPicPr>
      </xdr:nvPicPr>
      <xdr:blipFill>
        <a:blip xmlns:r="http://schemas.openxmlformats.org/officeDocument/2006/relationships" r:embed="rId4"/>
        <a:stretch>
          <a:fillRect/>
        </a:stretch>
      </xdr:blipFill>
      <xdr:spPr>
        <a:xfrm>
          <a:off x="123825" y="9374716"/>
          <a:ext cx="7721934" cy="500973"/>
        </a:xfrm>
        <a:prstGeom prst="rect">
          <a:avLst/>
        </a:prstGeom>
      </xdr:spPr>
    </xdr:pic>
    <xdr:clientData/>
  </xdr:twoCellAnchor>
  <xdr:twoCellAnchor>
    <xdr:from>
      <xdr:col>1</xdr:col>
      <xdr:colOff>2390</xdr:colOff>
      <xdr:row>33</xdr:row>
      <xdr:rowOff>89324</xdr:rowOff>
    </xdr:from>
    <xdr:to>
      <xdr:col>6</xdr:col>
      <xdr:colOff>560917</xdr:colOff>
      <xdr:row>34</xdr:row>
      <xdr:rowOff>232833</xdr:rowOff>
    </xdr:to>
    <xdr:sp macro="" textlink="">
      <xdr:nvSpPr>
        <xdr:cNvPr id="29" name="正方形/長方形 28">
          <a:extLst>
            <a:ext uri="{FF2B5EF4-FFF2-40B4-BE49-F238E27FC236}">
              <a16:creationId xmlns:a16="http://schemas.microsoft.com/office/drawing/2014/main" id="{8A4E2CF9-6268-4561-9731-A994E8047756}"/>
            </a:ext>
          </a:extLst>
        </xdr:cNvPr>
        <xdr:cNvSpPr/>
      </xdr:nvSpPr>
      <xdr:spPr>
        <a:xfrm>
          <a:off x="707240" y="9411124"/>
          <a:ext cx="4085952" cy="45465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b="1">
              <a:solidFill>
                <a:srgbClr val="FF0000"/>
              </a:solidFill>
            </a:rPr>
            <a:t>①</a:t>
          </a:r>
        </a:p>
      </xdr:txBody>
    </xdr:sp>
    <xdr:clientData/>
  </xdr:twoCellAnchor>
  <xdr:twoCellAnchor>
    <xdr:from>
      <xdr:col>8</xdr:col>
      <xdr:colOff>1</xdr:colOff>
      <xdr:row>33</xdr:row>
      <xdr:rowOff>86571</xdr:rowOff>
    </xdr:from>
    <xdr:to>
      <xdr:col>11</xdr:col>
      <xdr:colOff>63501</xdr:colOff>
      <xdr:row>34</xdr:row>
      <xdr:rowOff>243415</xdr:rowOff>
    </xdr:to>
    <xdr:sp macro="" textlink="">
      <xdr:nvSpPr>
        <xdr:cNvPr id="30" name="正方形/長方形 29">
          <a:extLst>
            <a:ext uri="{FF2B5EF4-FFF2-40B4-BE49-F238E27FC236}">
              <a16:creationId xmlns:a16="http://schemas.microsoft.com/office/drawing/2014/main" id="{ED56F3B5-9C36-4846-A24A-33F420DF506C}"/>
            </a:ext>
          </a:extLst>
        </xdr:cNvPr>
        <xdr:cNvSpPr/>
      </xdr:nvSpPr>
      <xdr:spPr>
        <a:xfrm>
          <a:off x="5638801" y="9408371"/>
          <a:ext cx="2181225" cy="461644"/>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b="1">
              <a:solidFill>
                <a:srgbClr val="FF0000"/>
              </a:solidFill>
            </a:rPr>
            <a:t>②</a:t>
          </a:r>
          <a:endParaRPr kumimoji="1" lang="ja-JP" altLang="en-US" sz="3600" b="1">
            <a:solidFill>
              <a:srgbClr val="FF0000"/>
            </a:solidFill>
          </a:endParaRPr>
        </a:p>
      </xdr:txBody>
    </xdr:sp>
    <xdr:clientData/>
  </xdr:twoCellAnchor>
  <xdr:oneCellAnchor>
    <xdr:from>
      <xdr:col>4</xdr:col>
      <xdr:colOff>678891</xdr:colOff>
      <xdr:row>36</xdr:row>
      <xdr:rowOff>69730</xdr:rowOff>
    </xdr:from>
    <xdr:ext cx="156230" cy="165755"/>
    <xdr:pic>
      <xdr:nvPicPr>
        <xdr:cNvPr id="31" name="図 30">
          <a:extLst>
            <a:ext uri="{FF2B5EF4-FFF2-40B4-BE49-F238E27FC236}">
              <a16:creationId xmlns:a16="http://schemas.microsoft.com/office/drawing/2014/main" id="{443C3490-F0F4-4597-87AA-1B83FB603874}"/>
            </a:ext>
          </a:extLst>
        </xdr:cNvPr>
        <xdr:cNvPicPr>
          <a:picLocks noChangeAspect="1"/>
        </xdr:cNvPicPr>
      </xdr:nvPicPr>
      <xdr:blipFill>
        <a:blip xmlns:r="http://schemas.openxmlformats.org/officeDocument/2006/relationships" r:embed="rId1"/>
        <a:stretch>
          <a:fillRect/>
        </a:stretch>
      </xdr:blipFill>
      <xdr:spPr>
        <a:xfrm>
          <a:off x="3495116" y="10305930"/>
          <a:ext cx="156230" cy="165755"/>
        </a:xfrm>
        <a:prstGeom prst="rect">
          <a:avLst/>
        </a:prstGeom>
        <a:ln>
          <a:solidFill>
            <a:sysClr val="windowText" lastClr="000000"/>
          </a:solidFill>
        </a:ln>
      </xdr:spPr>
    </xdr:pic>
    <xdr:clientData/>
  </xdr:oneCellAnchor>
  <xdr:twoCellAnchor>
    <xdr:from>
      <xdr:col>0</xdr:col>
      <xdr:colOff>112059</xdr:colOff>
      <xdr:row>39</xdr:row>
      <xdr:rowOff>26633</xdr:rowOff>
    </xdr:from>
    <xdr:to>
      <xdr:col>14</xdr:col>
      <xdr:colOff>440840</xdr:colOff>
      <xdr:row>59</xdr:row>
      <xdr:rowOff>178391</xdr:rowOff>
    </xdr:to>
    <xdr:grpSp>
      <xdr:nvGrpSpPr>
        <xdr:cNvPr id="37" name="グループ化 36">
          <a:extLst>
            <a:ext uri="{FF2B5EF4-FFF2-40B4-BE49-F238E27FC236}">
              <a16:creationId xmlns:a16="http://schemas.microsoft.com/office/drawing/2014/main" id="{844C1D31-B0F9-4387-8348-41D271161092}"/>
            </a:ext>
          </a:extLst>
        </xdr:cNvPr>
        <xdr:cNvGrpSpPr/>
      </xdr:nvGrpSpPr>
      <xdr:grpSpPr>
        <a:xfrm>
          <a:off x="112059" y="11411809"/>
          <a:ext cx="10160075" cy="3426117"/>
          <a:chOff x="112059" y="10789360"/>
          <a:chExt cx="10208559" cy="4622046"/>
        </a:xfrm>
      </xdr:grpSpPr>
      <xdr:pic>
        <xdr:nvPicPr>
          <xdr:cNvPr id="38" name="図 37">
            <a:extLst>
              <a:ext uri="{FF2B5EF4-FFF2-40B4-BE49-F238E27FC236}">
                <a16:creationId xmlns:a16="http://schemas.microsoft.com/office/drawing/2014/main" id="{8BE6A2BD-3004-B5CE-3652-C41DDA1E1D14}"/>
              </a:ext>
            </a:extLst>
          </xdr:cNvPr>
          <xdr:cNvPicPr>
            <a:picLocks noChangeAspect="1"/>
          </xdr:cNvPicPr>
        </xdr:nvPicPr>
        <xdr:blipFill>
          <a:blip xmlns:r="http://schemas.openxmlformats.org/officeDocument/2006/relationships" r:embed="rId5"/>
          <a:stretch>
            <a:fillRect/>
          </a:stretch>
        </xdr:blipFill>
        <xdr:spPr>
          <a:xfrm>
            <a:off x="112059" y="10789360"/>
            <a:ext cx="10208559" cy="4622046"/>
          </a:xfrm>
          <a:prstGeom prst="rect">
            <a:avLst/>
          </a:prstGeom>
        </xdr:spPr>
      </xdr:pic>
      <xdr:sp macro="" textlink="">
        <xdr:nvSpPr>
          <xdr:cNvPr id="39" name="正方形/長方形 38">
            <a:extLst>
              <a:ext uri="{FF2B5EF4-FFF2-40B4-BE49-F238E27FC236}">
                <a16:creationId xmlns:a16="http://schemas.microsoft.com/office/drawing/2014/main" id="{C5F85ACA-6547-065B-1EAB-71C03FFC8517}"/>
              </a:ext>
            </a:extLst>
          </xdr:cNvPr>
          <xdr:cNvSpPr/>
        </xdr:nvSpPr>
        <xdr:spPr>
          <a:xfrm>
            <a:off x="2769000" y="11604892"/>
            <a:ext cx="534467" cy="3585611"/>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800" b="1">
              <a:solidFill>
                <a:srgbClr val="FF0000"/>
              </a:solidFill>
            </a:endParaRPr>
          </a:p>
          <a:p>
            <a:pPr algn="ctr"/>
            <a:endParaRPr kumimoji="1" lang="en-US" altLang="ja-JP" sz="2800" b="1">
              <a:solidFill>
                <a:srgbClr val="FF0000"/>
              </a:solidFill>
            </a:endParaRPr>
          </a:p>
          <a:p>
            <a:pPr algn="ctr"/>
            <a:r>
              <a:rPr kumimoji="1" lang="ja-JP" altLang="en-US" sz="4000" b="1">
                <a:solidFill>
                  <a:srgbClr val="FF0000"/>
                </a:solidFill>
              </a:rPr>
              <a:t>①</a:t>
            </a:r>
          </a:p>
        </xdr:txBody>
      </xdr:sp>
      <xdr:sp macro="" textlink="">
        <xdr:nvSpPr>
          <xdr:cNvPr id="40" name="正方形/長方形 39">
            <a:extLst>
              <a:ext uri="{FF2B5EF4-FFF2-40B4-BE49-F238E27FC236}">
                <a16:creationId xmlns:a16="http://schemas.microsoft.com/office/drawing/2014/main" id="{6FF42C3B-ECAE-BC23-7C27-E89F4725E839}"/>
              </a:ext>
            </a:extLst>
          </xdr:cNvPr>
          <xdr:cNvSpPr/>
        </xdr:nvSpPr>
        <xdr:spPr>
          <a:xfrm>
            <a:off x="3300321" y="11598464"/>
            <a:ext cx="2937545" cy="3594807"/>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800" b="1">
              <a:solidFill>
                <a:srgbClr val="FF0000"/>
              </a:solidFill>
            </a:endParaRPr>
          </a:p>
          <a:p>
            <a:pPr algn="ctr"/>
            <a:endParaRPr kumimoji="1" lang="en-US" altLang="ja-JP" sz="2800" b="1">
              <a:solidFill>
                <a:srgbClr val="FF0000"/>
              </a:solidFill>
            </a:endParaRPr>
          </a:p>
          <a:p>
            <a:pPr algn="ctr"/>
            <a:r>
              <a:rPr kumimoji="1" lang="ja-JP" altLang="en-US" sz="4000" b="1">
                <a:solidFill>
                  <a:srgbClr val="FF0000"/>
                </a:solidFill>
              </a:rPr>
              <a:t>②</a:t>
            </a:r>
          </a:p>
        </xdr:txBody>
      </xdr:sp>
      <xdr:sp macro="" textlink="">
        <xdr:nvSpPr>
          <xdr:cNvPr id="41" name="正方形/長方形 40">
            <a:extLst>
              <a:ext uri="{FF2B5EF4-FFF2-40B4-BE49-F238E27FC236}">
                <a16:creationId xmlns:a16="http://schemas.microsoft.com/office/drawing/2014/main" id="{C02BC93C-12AA-C37A-66B5-054846FA15DC}"/>
              </a:ext>
            </a:extLst>
          </xdr:cNvPr>
          <xdr:cNvSpPr/>
        </xdr:nvSpPr>
        <xdr:spPr>
          <a:xfrm>
            <a:off x="6246334" y="11597831"/>
            <a:ext cx="2285152" cy="2263846"/>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800" b="1">
              <a:solidFill>
                <a:srgbClr val="FF0000"/>
              </a:solidFill>
            </a:endParaRPr>
          </a:p>
          <a:p>
            <a:pPr algn="ctr"/>
            <a:endParaRPr kumimoji="1" lang="en-US" altLang="ja-JP" sz="2800" b="1">
              <a:solidFill>
                <a:srgbClr val="FF0000"/>
              </a:solidFill>
            </a:endParaRPr>
          </a:p>
          <a:p>
            <a:pPr algn="ctr"/>
            <a:r>
              <a:rPr kumimoji="1" lang="ja-JP" altLang="en-US" sz="4000" b="1">
                <a:solidFill>
                  <a:srgbClr val="FF0000"/>
                </a:solidFill>
              </a:rPr>
              <a:t>③</a:t>
            </a:r>
          </a:p>
        </xdr:txBody>
      </xdr:sp>
      <xdr:sp macro="" textlink="">
        <xdr:nvSpPr>
          <xdr:cNvPr id="42" name="正方形/長方形 41">
            <a:extLst>
              <a:ext uri="{FF2B5EF4-FFF2-40B4-BE49-F238E27FC236}">
                <a16:creationId xmlns:a16="http://schemas.microsoft.com/office/drawing/2014/main" id="{0AA35DFC-D300-C8A0-7E44-59CA751F4549}"/>
              </a:ext>
            </a:extLst>
          </xdr:cNvPr>
          <xdr:cNvSpPr/>
        </xdr:nvSpPr>
        <xdr:spPr>
          <a:xfrm>
            <a:off x="112059" y="13334999"/>
            <a:ext cx="2638034" cy="511179"/>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200" b="1">
                <a:solidFill>
                  <a:srgbClr val="FF0000"/>
                </a:solidFill>
              </a:rPr>
              <a:t>④</a:t>
            </a:r>
          </a:p>
        </xdr:txBody>
      </xdr:sp>
    </xdr:grpSp>
    <xdr:clientData/>
  </xdr:twoCellAnchor>
  <xdr:oneCellAnchor>
    <xdr:from>
      <xdr:col>9</xdr:col>
      <xdr:colOff>179182</xdr:colOff>
      <xdr:row>91</xdr:row>
      <xdr:rowOff>56030</xdr:rowOff>
    </xdr:from>
    <xdr:ext cx="158135" cy="190520"/>
    <xdr:pic>
      <xdr:nvPicPr>
        <xdr:cNvPr id="43" name="図 42">
          <a:extLst>
            <a:ext uri="{FF2B5EF4-FFF2-40B4-BE49-F238E27FC236}">
              <a16:creationId xmlns:a16="http://schemas.microsoft.com/office/drawing/2014/main" id="{76783A3E-7E41-4AD7-8D8A-5597DB73271C}"/>
            </a:ext>
          </a:extLst>
        </xdr:cNvPr>
        <xdr:cNvPicPr>
          <a:picLocks noChangeAspect="1"/>
        </xdr:cNvPicPr>
      </xdr:nvPicPr>
      <xdr:blipFill>
        <a:blip xmlns:r="http://schemas.openxmlformats.org/officeDocument/2006/relationships" r:embed="rId1"/>
        <a:stretch>
          <a:fillRect/>
        </a:stretch>
      </xdr:blipFill>
      <xdr:spPr>
        <a:xfrm>
          <a:off x="6526007" y="25821155"/>
          <a:ext cx="158135" cy="190520"/>
        </a:xfrm>
        <a:prstGeom prst="rect">
          <a:avLst/>
        </a:prstGeom>
        <a:ln>
          <a:solidFill>
            <a:sysClr val="windowText" lastClr="000000"/>
          </a:solidFill>
        </a:ln>
      </xdr:spPr>
    </xdr:pic>
    <xdr:clientData/>
  </xdr:oneCellAnchor>
  <xdr:twoCellAnchor>
    <xdr:from>
      <xdr:col>0</xdr:col>
      <xdr:colOff>162973</xdr:colOff>
      <xdr:row>135</xdr:row>
      <xdr:rowOff>134284</xdr:rowOff>
    </xdr:from>
    <xdr:to>
      <xdr:col>2</xdr:col>
      <xdr:colOff>182470</xdr:colOff>
      <xdr:row>140</xdr:row>
      <xdr:rowOff>161962</xdr:rowOff>
    </xdr:to>
    <xdr:grpSp>
      <xdr:nvGrpSpPr>
        <xdr:cNvPr id="44" name="グループ化 43">
          <a:extLst>
            <a:ext uri="{FF2B5EF4-FFF2-40B4-BE49-F238E27FC236}">
              <a16:creationId xmlns:a16="http://schemas.microsoft.com/office/drawing/2014/main" id="{AC4FC9C5-0686-4192-B6FD-37093B6812F5}"/>
            </a:ext>
          </a:extLst>
        </xdr:cNvPr>
        <xdr:cNvGrpSpPr/>
      </xdr:nvGrpSpPr>
      <xdr:grpSpPr>
        <a:xfrm>
          <a:off x="162973" y="37778578"/>
          <a:ext cx="1423968" cy="849443"/>
          <a:chOff x="182209" y="41525228"/>
          <a:chExt cx="1431438" cy="1135566"/>
        </a:xfrm>
      </xdr:grpSpPr>
      <xdr:pic>
        <xdr:nvPicPr>
          <xdr:cNvPr id="45" name="図 44">
            <a:extLst>
              <a:ext uri="{FF2B5EF4-FFF2-40B4-BE49-F238E27FC236}">
                <a16:creationId xmlns:a16="http://schemas.microsoft.com/office/drawing/2014/main" id="{8876EF8C-B033-3545-5753-C37BA1E43348}"/>
              </a:ext>
            </a:extLst>
          </xdr:cNvPr>
          <xdr:cNvPicPr>
            <a:picLocks noChangeAspect="1"/>
          </xdr:cNvPicPr>
        </xdr:nvPicPr>
        <xdr:blipFill>
          <a:blip xmlns:r="http://schemas.openxmlformats.org/officeDocument/2006/relationships" r:embed="rId6"/>
          <a:stretch>
            <a:fillRect/>
          </a:stretch>
        </xdr:blipFill>
        <xdr:spPr>
          <a:xfrm>
            <a:off x="187860" y="41525228"/>
            <a:ext cx="1425787" cy="1134038"/>
          </a:xfrm>
          <a:prstGeom prst="rect">
            <a:avLst/>
          </a:prstGeom>
        </xdr:spPr>
      </xdr:pic>
      <xdr:sp macro="" textlink="">
        <xdr:nvSpPr>
          <xdr:cNvPr id="46" name="正方形/長方形 45">
            <a:extLst>
              <a:ext uri="{FF2B5EF4-FFF2-40B4-BE49-F238E27FC236}">
                <a16:creationId xmlns:a16="http://schemas.microsoft.com/office/drawing/2014/main" id="{483469B3-E9DF-C611-E263-02480BEF5B8B}"/>
              </a:ext>
            </a:extLst>
          </xdr:cNvPr>
          <xdr:cNvSpPr/>
        </xdr:nvSpPr>
        <xdr:spPr>
          <a:xfrm>
            <a:off x="182209" y="41898123"/>
            <a:ext cx="1420233" cy="762671"/>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2800" b="1">
              <a:solidFill>
                <a:srgbClr val="FF0000"/>
              </a:solidFill>
            </a:endParaRPr>
          </a:p>
        </xdr:txBody>
      </xdr:sp>
    </xdr:grpSp>
    <xdr:clientData/>
  </xdr:twoCellAnchor>
  <xdr:oneCellAnchor>
    <xdr:from>
      <xdr:col>4</xdr:col>
      <xdr:colOff>658722</xdr:colOff>
      <xdr:row>20</xdr:row>
      <xdr:rowOff>62956</xdr:rowOff>
    </xdr:from>
    <xdr:ext cx="156230" cy="165755"/>
    <xdr:pic>
      <xdr:nvPicPr>
        <xdr:cNvPr id="47" name="図 46">
          <a:extLst>
            <a:ext uri="{FF2B5EF4-FFF2-40B4-BE49-F238E27FC236}">
              <a16:creationId xmlns:a16="http://schemas.microsoft.com/office/drawing/2014/main" id="{A2CC02ED-E198-460F-95F2-F17B25C4171E}"/>
            </a:ext>
          </a:extLst>
        </xdr:cNvPr>
        <xdr:cNvPicPr>
          <a:picLocks noChangeAspect="1"/>
        </xdr:cNvPicPr>
      </xdr:nvPicPr>
      <xdr:blipFill>
        <a:blip xmlns:r="http://schemas.openxmlformats.org/officeDocument/2006/relationships" r:embed="rId1"/>
        <a:stretch>
          <a:fillRect/>
        </a:stretch>
      </xdr:blipFill>
      <xdr:spPr>
        <a:xfrm>
          <a:off x="3474947" y="4638131"/>
          <a:ext cx="156230" cy="165755"/>
        </a:xfrm>
        <a:prstGeom prst="rect">
          <a:avLst/>
        </a:prstGeom>
        <a:ln>
          <a:solidFill>
            <a:sysClr val="windowText" lastClr="000000"/>
          </a:solidFill>
        </a:ln>
      </xdr:spPr>
    </xdr:pic>
    <xdr:clientData/>
  </xdr:oneCellAnchor>
  <xdr:twoCellAnchor>
    <xdr:from>
      <xdr:col>0</xdr:col>
      <xdr:colOff>69775</xdr:colOff>
      <xdr:row>81</xdr:row>
      <xdr:rowOff>76531</xdr:rowOff>
    </xdr:from>
    <xdr:to>
      <xdr:col>14</xdr:col>
      <xdr:colOff>588439</xdr:colOff>
      <xdr:row>90</xdr:row>
      <xdr:rowOff>246479</xdr:rowOff>
    </xdr:to>
    <xdr:grpSp>
      <xdr:nvGrpSpPr>
        <xdr:cNvPr id="49" name="グループ化 48">
          <a:extLst>
            <a:ext uri="{FF2B5EF4-FFF2-40B4-BE49-F238E27FC236}">
              <a16:creationId xmlns:a16="http://schemas.microsoft.com/office/drawing/2014/main" id="{00F63935-AD52-534D-ABD6-63237C04476C}"/>
            </a:ext>
          </a:extLst>
        </xdr:cNvPr>
        <xdr:cNvGrpSpPr/>
      </xdr:nvGrpSpPr>
      <xdr:grpSpPr>
        <a:xfrm>
          <a:off x="69775" y="21375178"/>
          <a:ext cx="10349958" cy="2926595"/>
          <a:chOff x="72950" y="22566743"/>
          <a:chExt cx="10382137" cy="2824194"/>
        </a:xfrm>
      </xdr:grpSpPr>
      <xdr:pic>
        <xdr:nvPicPr>
          <xdr:cNvPr id="51" name="図 50">
            <a:extLst>
              <a:ext uri="{FF2B5EF4-FFF2-40B4-BE49-F238E27FC236}">
                <a16:creationId xmlns:a16="http://schemas.microsoft.com/office/drawing/2014/main" id="{73524C5E-133E-4D2D-C4E4-6EFE7DDBA942}"/>
              </a:ext>
            </a:extLst>
          </xdr:cNvPr>
          <xdr:cNvPicPr>
            <a:picLocks noChangeAspect="1"/>
          </xdr:cNvPicPr>
        </xdr:nvPicPr>
        <xdr:blipFill>
          <a:blip xmlns:r="http://schemas.openxmlformats.org/officeDocument/2006/relationships" r:embed="rId7"/>
          <a:stretch>
            <a:fillRect/>
          </a:stretch>
        </xdr:blipFill>
        <xdr:spPr>
          <a:xfrm>
            <a:off x="72950" y="22566743"/>
            <a:ext cx="10382137" cy="2824194"/>
          </a:xfrm>
          <a:prstGeom prst="rect">
            <a:avLst/>
          </a:prstGeom>
        </xdr:spPr>
      </xdr:pic>
      <xdr:sp macro="" textlink="">
        <xdr:nvSpPr>
          <xdr:cNvPr id="52" name="正方形/長方形 51">
            <a:extLst>
              <a:ext uri="{FF2B5EF4-FFF2-40B4-BE49-F238E27FC236}">
                <a16:creationId xmlns:a16="http://schemas.microsoft.com/office/drawing/2014/main" id="{6923CC33-96B1-10F5-8E25-5E4FB8F16372}"/>
              </a:ext>
            </a:extLst>
          </xdr:cNvPr>
          <xdr:cNvSpPr/>
        </xdr:nvSpPr>
        <xdr:spPr>
          <a:xfrm>
            <a:off x="6305880" y="23298912"/>
            <a:ext cx="1245900" cy="185903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800" b="1">
              <a:solidFill>
                <a:srgbClr val="FF0000"/>
              </a:solidFill>
            </a:endParaRPr>
          </a:p>
          <a:p>
            <a:pPr algn="ctr"/>
            <a:r>
              <a:rPr kumimoji="1" lang="ja-JP" altLang="en-US" sz="4000" b="1">
                <a:solidFill>
                  <a:srgbClr val="FF0000"/>
                </a:solidFill>
              </a:rPr>
              <a:t>④</a:t>
            </a:r>
          </a:p>
        </xdr:txBody>
      </xdr:sp>
      <xdr:sp macro="" textlink="">
        <xdr:nvSpPr>
          <xdr:cNvPr id="53" name="正方形/長方形 52">
            <a:extLst>
              <a:ext uri="{FF2B5EF4-FFF2-40B4-BE49-F238E27FC236}">
                <a16:creationId xmlns:a16="http://schemas.microsoft.com/office/drawing/2014/main" id="{97F77FAE-3FB2-565D-E92A-1866034D1017}"/>
              </a:ext>
            </a:extLst>
          </xdr:cNvPr>
          <xdr:cNvSpPr/>
        </xdr:nvSpPr>
        <xdr:spPr>
          <a:xfrm>
            <a:off x="2840519" y="23305508"/>
            <a:ext cx="500378" cy="183382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solidFill>
                  <a:srgbClr val="FF0000"/>
                </a:solidFill>
              </a:rPr>
              <a:t>②</a:t>
            </a:r>
          </a:p>
        </xdr:txBody>
      </xdr:sp>
      <xdr:sp macro="" textlink="">
        <xdr:nvSpPr>
          <xdr:cNvPr id="54" name="正方形/長方形 53">
            <a:extLst>
              <a:ext uri="{FF2B5EF4-FFF2-40B4-BE49-F238E27FC236}">
                <a16:creationId xmlns:a16="http://schemas.microsoft.com/office/drawing/2014/main" id="{FEFB6A5F-A1F8-7A7A-4B87-5B932082ADB3}"/>
              </a:ext>
            </a:extLst>
          </xdr:cNvPr>
          <xdr:cNvSpPr/>
        </xdr:nvSpPr>
        <xdr:spPr>
          <a:xfrm>
            <a:off x="244170" y="23673033"/>
            <a:ext cx="2581133" cy="1480642"/>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b="1">
                <a:solidFill>
                  <a:srgbClr val="FF0000"/>
                </a:solidFill>
              </a:rPr>
              <a:t>①</a:t>
            </a:r>
          </a:p>
        </xdr:txBody>
      </xdr:sp>
      <xdr:sp macro="" textlink="">
        <xdr:nvSpPr>
          <xdr:cNvPr id="55" name="正方形/長方形 54">
            <a:extLst>
              <a:ext uri="{FF2B5EF4-FFF2-40B4-BE49-F238E27FC236}">
                <a16:creationId xmlns:a16="http://schemas.microsoft.com/office/drawing/2014/main" id="{D4EF266C-B187-4F0F-F147-29CF05379690}"/>
              </a:ext>
            </a:extLst>
          </xdr:cNvPr>
          <xdr:cNvSpPr/>
        </xdr:nvSpPr>
        <xdr:spPr>
          <a:xfrm>
            <a:off x="3357533" y="23308007"/>
            <a:ext cx="2921090" cy="1845667"/>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000" b="1">
                <a:solidFill>
                  <a:srgbClr val="FF0000"/>
                </a:solidFill>
              </a:rPr>
              <a:t>③</a:t>
            </a:r>
          </a:p>
        </xdr:txBody>
      </xdr:sp>
    </xdr:grpSp>
    <xdr:clientData/>
  </xdr:twoCellAnchor>
  <mc:AlternateContent xmlns:mc="http://schemas.openxmlformats.org/markup-compatibility/2006">
    <mc:Choice xmlns:a14="http://schemas.microsoft.com/office/drawing/2010/main" Requires="a14">
      <xdr:twoCellAnchor editAs="oneCell">
        <xdr:from>
          <xdr:col>0</xdr:col>
          <xdr:colOff>37812</xdr:colOff>
          <xdr:row>5</xdr:row>
          <xdr:rowOff>11988</xdr:rowOff>
        </xdr:from>
        <xdr:to>
          <xdr:col>14</xdr:col>
          <xdr:colOff>218787</xdr:colOff>
          <xdr:row>14</xdr:row>
          <xdr:rowOff>178512</xdr:rowOff>
        </xdr:to>
        <xdr:pic>
          <xdr:nvPicPr>
            <xdr:cNvPr id="56" name="図 55">
              <a:extLst>
                <a:ext uri="{FF2B5EF4-FFF2-40B4-BE49-F238E27FC236}">
                  <a16:creationId xmlns:a16="http://schemas.microsoft.com/office/drawing/2014/main" id="{07C79A04-8035-CF8F-2174-680F7DB34FAB}"/>
                </a:ext>
              </a:extLst>
            </xdr:cNvPr>
            <xdr:cNvPicPr>
              <a:picLocks noChangeAspect="1" noChangeArrowheads="1"/>
              <a:extLst>
                <a:ext uri="{84589F7E-364E-4C9E-8A38-B11213B215E9}">
                  <a14:cameraTool cellRange="★補助額計算書★!$B$3:$M$25" spid="_x0000_s3224"/>
                </a:ext>
              </a:extLst>
            </xdr:cNvPicPr>
          </xdr:nvPicPr>
          <xdr:blipFill>
            <a:blip xmlns:r="http://schemas.openxmlformats.org/officeDocument/2006/relationships" r:embed="rId8"/>
            <a:srcRect/>
            <a:stretch>
              <a:fillRect/>
            </a:stretch>
          </xdr:blipFill>
          <xdr:spPr bwMode="auto">
            <a:xfrm>
              <a:off x="37812" y="942076"/>
              <a:ext cx="10064563" cy="289590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10</xdr:col>
      <xdr:colOff>597647</xdr:colOff>
      <xdr:row>85</xdr:row>
      <xdr:rowOff>194235</xdr:rowOff>
    </xdr:from>
    <xdr:to>
      <xdr:col>11</xdr:col>
      <xdr:colOff>694765</xdr:colOff>
      <xdr:row>88</xdr:row>
      <xdr:rowOff>127000</xdr:rowOff>
    </xdr:to>
    <xdr:sp macro="" textlink="">
      <xdr:nvSpPr>
        <xdr:cNvPr id="32" name="テキスト ボックス 31">
          <a:extLst>
            <a:ext uri="{FF2B5EF4-FFF2-40B4-BE49-F238E27FC236}">
              <a16:creationId xmlns:a16="http://schemas.microsoft.com/office/drawing/2014/main" id="{49F4C639-05DB-9439-93F3-6C0C84D410ED}"/>
            </a:ext>
          </a:extLst>
        </xdr:cNvPr>
        <xdr:cNvSpPr txBox="1"/>
      </xdr:nvSpPr>
      <xdr:spPr>
        <a:xfrm>
          <a:off x="7620000" y="22718059"/>
          <a:ext cx="799353" cy="8516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R8</a:t>
          </a:r>
          <a:r>
            <a:rPr kumimoji="1" lang="ja-JP" altLang="en-US" sz="1100" kern="1200"/>
            <a:t>は</a:t>
          </a:r>
          <a:endParaRPr kumimoji="1" lang="en-US" altLang="ja-JP" sz="1100" kern="1200"/>
        </a:p>
        <a:p>
          <a:r>
            <a:rPr kumimoji="1" lang="ja-JP" altLang="en-US" sz="1100" kern="1200"/>
            <a:t>④に</a:t>
          </a:r>
          <a:endParaRPr kumimoji="1" lang="en-US" altLang="ja-JP" sz="1100" kern="1200"/>
        </a:p>
        <a:p>
          <a:r>
            <a:rPr kumimoji="1" lang="ja-JP" altLang="en-US" sz="1100" kern="1200"/>
            <a:t>一本化</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1094975</xdr:colOff>
      <xdr:row>27</xdr:row>
      <xdr:rowOff>16238</xdr:rowOff>
    </xdr:from>
    <xdr:to>
      <xdr:col>8</xdr:col>
      <xdr:colOff>1906178</xdr:colOff>
      <xdr:row>30</xdr:row>
      <xdr:rowOff>120597</xdr:rowOff>
    </xdr:to>
    <xdr:sp macro="" textlink="">
      <xdr:nvSpPr>
        <xdr:cNvPr id="2" name="テキスト ボックス 1">
          <a:extLst>
            <a:ext uri="{FF2B5EF4-FFF2-40B4-BE49-F238E27FC236}">
              <a16:creationId xmlns:a16="http://schemas.microsoft.com/office/drawing/2014/main" id="{6175F413-D44C-4176-A53C-0B68422539C5}"/>
            </a:ext>
          </a:extLst>
        </xdr:cNvPr>
        <xdr:cNvSpPr txBox="1"/>
      </xdr:nvSpPr>
      <xdr:spPr>
        <a:xfrm>
          <a:off x="15772546" y="7745095"/>
          <a:ext cx="2815989" cy="63050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a:latin typeface="Meiryo UI" panose="020B0604030504040204" pitchFamily="50" charset="-128"/>
              <a:ea typeface="Meiryo UI" panose="020B0604030504040204" pitchFamily="50" charset="-128"/>
            </a:rPr>
            <a:t>別シートの「★付帯経費計算書★」で</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計算した数値を入力してください。</a:t>
          </a:r>
        </a:p>
      </xdr:txBody>
    </xdr:sp>
    <xdr:clientData/>
  </xdr:twoCellAnchor>
  <xdr:twoCellAnchor>
    <xdr:from>
      <xdr:col>2</xdr:col>
      <xdr:colOff>2537787</xdr:colOff>
      <xdr:row>87</xdr:row>
      <xdr:rowOff>68898</xdr:rowOff>
    </xdr:from>
    <xdr:to>
      <xdr:col>2</xdr:col>
      <xdr:colOff>2651134</xdr:colOff>
      <xdr:row>89</xdr:row>
      <xdr:rowOff>258921</xdr:rowOff>
    </xdr:to>
    <xdr:sp macro="" textlink="">
      <xdr:nvSpPr>
        <xdr:cNvPr id="4" name="右中かっこ 3">
          <a:extLst>
            <a:ext uri="{FF2B5EF4-FFF2-40B4-BE49-F238E27FC236}">
              <a16:creationId xmlns:a16="http://schemas.microsoft.com/office/drawing/2014/main" id="{2E5D739D-DA65-4791-9C04-F850FC059178}"/>
            </a:ext>
          </a:extLst>
        </xdr:cNvPr>
        <xdr:cNvSpPr/>
      </xdr:nvSpPr>
      <xdr:spPr>
        <a:xfrm>
          <a:off x="3245812" y="21487448"/>
          <a:ext cx="113347" cy="818673"/>
        </a:xfrm>
        <a:prstGeom prst="rightBrace">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2714308</xdr:colOff>
      <xdr:row>87</xdr:row>
      <xdr:rowOff>115409</xdr:rowOff>
    </xdr:from>
    <xdr:to>
      <xdr:col>2</xdr:col>
      <xdr:colOff>5257800</xdr:colOff>
      <xdr:row>89</xdr:row>
      <xdr:rowOff>203200</xdr:rowOff>
    </xdr:to>
    <xdr:sp macro="" textlink="">
      <xdr:nvSpPr>
        <xdr:cNvPr id="5" name="テキスト ボックス 4">
          <a:extLst>
            <a:ext uri="{FF2B5EF4-FFF2-40B4-BE49-F238E27FC236}">
              <a16:creationId xmlns:a16="http://schemas.microsoft.com/office/drawing/2014/main" id="{573DB878-E866-4703-8823-E56906A2946D}"/>
            </a:ext>
          </a:extLst>
        </xdr:cNvPr>
        <xdr:cNvSpPr txBox="1"/>
      </xdr:nvSpPr>
      <xdr:spPr>
        <a:xfrm>
          <a:off x="3422333" y="21537134"/>
          <a:ext cx="2540317" cy="713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Meiryo UI" panose="020B0604030504040204" pitchFamily="50" charset="-128"/>
              <a:ea typeface="Meiryo UI" panose="020B0604030504040204" pitchFamily="50" charset="-128"/>
            </a:rPr>
            <a:t>※</a:t>
          </a:r>
          <a:r>
            <a:rPr kumimoji="1" lang="ja-JP" altLang="en-US" sz="1200">
              <a:latin typeface="Meiryo UI" panose="020B0604030504040204" pitchFamily="50" charset="-128"/>
              <a:ea typeface="Meiryo UI" panose="020B0604030504040204" pitchFamily="50" charset="-128"/>
            </a:rPr>
            <a:t>①から③の一連の契約が対象であり、</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　 いずれかのみの契約の申請は不可</a:t>
          </a:r>
        </a:p>
      </xdr:txBody>
    </xdr:sp>
    <xdr:clientData/>
  </xdr:twoCellAnchor>
  <xdr:twoCellAnchor>
    <xdr:from>
      <xdr:col>11</xdr:col>
      <xdr:colOff>775607</xdr:colOff>
      <xdr:row>2</xdr:row>
      <xdr:rowOff>95250</xdr:rowOff>
    </xdr:from>
    <xdr:to>
      <xdr:col>12</xdr:col>
      <xdr:colOff>1196068</xdr:colOff>
      <xdr:row>4</xdr:row>
      <xdr:rowOff>153205</xdr:rowOff>
    </xdr:to>
    <xdr:sp macro="" textlink="">
      <xdr:nvSpPr>
        <xdr:cNvPr id="6" name="四角形: 角を丸くする 5">
          <a:extLst>
            <a:ext uri="{FF2B5EF4-FFF2-40B4-BE49-F238E27FC236}">
              <a16:creationId xmlns:a16="http://schemas.microsoft.com/office/drawing/2014/main" id="{1F1FFD85-D81E-4A88-A502-A27D5898E989}"/>
            </a:ext>
          </a:extLst>
        </xdr:cNvPr>
        <xdr:cNvSpPr/>
      </xdr:nvSpPr>
      <xdr:spPr>
        <a:xfrm>
          <a:off x="20146282" y="742950"/>
          <a:ext cx="1687286" cy="419905"/>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R8.6.2</a:t>
          </a:r>
          <a:r>
            <a:rPr kumimoji="1" lang="ja-JP" altLang="en-US" sz="1600">
              <a:solidFill>
                <a:schemeClr val="tx1"/>
              </a:solidFill>
            </a:rPr>
            <a:t>時点版</a:t>
          </a:r>
          <a:endParaRPr kumimoji="1" lang="en-US" altLang="ja-JP" sz="1600">
            <a:solidFill>
              <a:schemeClr val="tx1"/>
            </a:solidFill>
          </a:endParaRPr>
        </a:p>
      </xdr:txBody>
    </xdr:sp>
    <xdr:clientData/>
  </xdr:twoCellAnchor>
  <xdr:twoCellAnchor>
    <xdr:from>
      <xdr:col>8</xdr:col>
      <xdr:colOff>1355480</xdr:colOff>
      <xdr:row>30</xdr:row>
      <xdr:rowOff>108618</xdr:rowOff>
    </xdr:from>
    <xdr:to>
      <xdr:col>8</xdr:col>
      <xdr:colOff>1893860</xdr:colOff>
      <xdr:row>32</xdr:row>
      <xdr:rowOff>12212</xdr:rowOff>
    </xdr:to>
    <xdr:cxnSp macro="">
      <xdr:nvCxnSpPr>
        <xdr:cNvPr id="8" name="直線コネクタ 7">
          <a:extLst>
            <a:ext uri="{FF2B5EF4-FFF2-40B4-BE49-F238E27FC236}">
              <a16:creationId xmlns:a16="http://schemas.microsoft.com/office/drawing/2014/main" id="{E1D37326-D7F4-480C-81F1-5634F9BC3C54}"/>
            </a:ext>
          </a:extLst>
        </xdr:cNvPr>
        <xdr:cNvCxnSpPr/>
      </xdr:nvCxnSpPr>
      <xdr:spPr>
        <a:xfrm flipV="1">
          <a:off x="17584186" y="8358048"/>
          <a:ext cx="538380" cy="3993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5363689</xdr:colOff>
      <xdr:row>31</xdr:row>
      <xdr:rowOff>16542</xdr:rowOff>
    </xdr:from>
    <xdr:to>
      <xdr:col>5</xdr:col>
      <xdr:colOff>2646383</xdr:colOff>
      <xdr:row>32</xdr:row>
      <xdr:rowOff>331107</xdr:rowOff>
    </xdr:to>
    <xdr:sp macro="" textlink="">
      <xdr:nvSpPr>
        <xdr:cNvPr id="9" name="テキスト ボックス 8">
          <a:extLst>
            <a:ext uri="{FF2B5EF4-FFF2-40B4-BE49-F238E27FC236}">
              <a16:creationId xmlns:a16="http://schemas.microsoft.com/office/drawing/2014/main" id="{2CD4ACE4-5DE6-445B-9E34-D6228B6C6E23}"/>
            </a:ext>
          </a:extLst>
        </xdr:cNvPr>
        <xdr:cNvSpPr txBox="1"/>
      </xdr:nvSpPr>
      <xdr:spPr>
        <a:xfrm>
          <a:off x="6071260" y="8425756"/>
          <a:ext cx="6662552" cy="731851"/>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提出いただく見積書には、着色するなどして、対象経費がわかるようにしていただき、本計算書に記載している金額が確認できるようにしてください。</a:t>
          </a:r>
        </a:p>
      </xdr:txBody>
    </xdr:sp>
    <xdr:clientData/>
  </xdr:twoCellAnchor>
  <xdr:twoCellAnchor>
    <xdr:from>
      <xdr:col>3</xdr:col>
      <xdr:colOff>418606</xdr:colOff>
      <xdr:row>66</xdr:row>
      <xdr:rowOff>122876</xdr:rowOff>
    </xdr:from>
    <xdr:to>
      <xdr:col>6</xdr:col>
      <xdr:colOff>721591</xdr:colOff>
      <xdr:row>68</xdr:row>
      <xdr:rowOff>317500</xdr:rowOff>
    </xdr:to>
    <xdr:sp macro="" textlink="">
      <xdr:nvSpPr>
        <xdr:cNvPr id="10" name="テキスト ボックス 9">
          <a:extLst>
            <a:ext uri="{FF2B5EF4-FFF2-40B4-BE49-F238E27FC236}">
              <a16:creationId xmlns:a16="http://schemas.microsoft.com/office/drawing/2014/main" id="{A7EA65F5-5C01-41F1-91B9-AB3D40900BCA}"/>
            </a:ext>
          </a:extLst>
        </xdr:cNvPr>
        <xdr:cNvSpPr txBox="1"/>
      </xdr:nvSpPr>
      <xdr:spPr>
        <a:xfrm>
          <a:off x="6523677" y="20306805"/>
          <a:ext cx="6934200" cy="738909"/>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提出いただく見積書には、着色するなどして、対象経費がわかるようにしていただき、本計算書に記載している金額が確認できるようにしてください。</a:t>
          </a:r>
        </a:p>
      </xdr:txBody>
    </xdr:sp>
    <xdr:clientData/>
  </xdr:twoCellAnchor>
  <xdr:twoCellAnchor>
    <xdr:from>
      <xdr:col>3</xdr:col>
      <xdr:colOff>475658</xdr:colOff>
      <xdr:row>83</xdr:row>
      <xdr:rowOff>176695</xdr:rowOff>
    </xdr:from>
    <xdr:to>
      <xdr:col>6</xdr:col>
      <xdr:colOff>469741</xdr:colOff>
      <xdr:row>85</xdr:row>
      <xdr:rowOff>318751</xdr:rowOff>
    </xdr:to>
    <xdr:sp macro="" textlink="">
      <xdr:nvSpPr>
        <xdr:cNvPr id="11" name="テキスト ボックス 10">
          <a:extLst>
            <a:ext uri="{FF2B5EF4-FFF2-40B4-BE49-F238E27FC236}">
              <a16:creationId xmlns:a16="http://schemas.microsoft.com/office/drawing/2014/main" id="{812EAE79-7108-4DD9-97D9-052D31F6FE87}"/>
            </a:ext>
          </a:extLst>
        </xdr:cNvPr>
        <xdr:cNvSpPr txBox="1"/>
      </xdr:nvSpPr>
      <xdr:spPr>
        <a:xfrm>
          <a:off x="6580729" y="27926195"/>
          <a:ext cx="6625298" cy="686342"/>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100" b="1">
              <a:latin typeface="Meiryo UI" panose="020B0604030504040204" pitchFamily="50" charset="-128"/>
              <a:ea typeface="Meiryo UI" panose="020B0604030504040204" pitchFamily="50" charset="-128"/>
            </a:rPr>
            <a:t>提出いただく見積書には、着色するなどして。対象経費がわかるようにしていただき、本計算書に記載している金額が確認できるようにしてください。</a:t>
          </a:r>
        </a:p>
      </xdr:txBody>
    </xdr:sp>
    <xdr:clientData/>
  </xdr:twoCellAnchor>
  <xdr:twoCellAnchor>
    <xdr:from>
      <xdr:col>3</xdr:col>
      <xdr:colOff>479453</xdr:colOff>
      <xdr:row>24</xdr:row>
      <xdr:rowOff>146504</xdr:rowOff>
    </xdr:from>
    <xdr:to>
      <xdr:col>4</xdr:col>
      <xdr:colOff>2696881</xdr:colOff>
      <xdr:row>24</xdr:row>
      <xdr:rowOff>578678</xdr:rowOff>
    </xdr:to>
    <xdr:sp macro="" textlink="">
      <xdr:nvSpPr>
        <xdr:cNvPr id="12" name="矢印: 右 11">
          <a:extLst>
            <a:ext uri="{FF2B5EF4-FFF2-40B4-BE49-F238E27FC236}">
              <a16:creationId xmlns:a16="http://schemas.microsoft.com/office/drawing/2014/main" id="{FA7DA7AE-11BD-3418-00CA-9BCADCDCBF9E}"/>
            </a:ext>
          </a:extLst>
        </xdr:cNvPr>
        <xdr:cNvSpPr/>
      </xdr:nvSpPr>
      <xdr:spPr>
        <a:xfrm>
          <a:off x="6590394" y="6586151"/>
          <a:ext cx="3270781" cy="432174"/>
        </a:xfrm>
        <a:prstGeom prst="rightArrow">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752929</xdr:colOff>
      <xdr:row>23</xdr:row>
      <xdr:rowOff>117928</xdr:rowOff>
    </xdr:from>
    <xdr:to>
      <xdr:col>10</xdr:col>
      <xdr:colOff>926353</xdr:colOff>
      <xdr:row>25</xdr:row>
      <xdr:rowOff>108857</xdr:rowOff>
    </xdr:to>
    <xdr:sp macro="" textlink="">
      <xdr:nvSpPr>
        <xdr:cNvPr id="14" name="正方形/長方形 13">
          <a:extLst>
            <a:ext uri="{FF2B5EF4-FFF2-40B4-BE49-F238E27FC236}">
              <a16:creationId xmlns:a16="http://schemas.microsoft.com/office/drawing/2014/main" id="{334363EA-10DE-9FF6-2F25-0A9CD674D7F8}"/>
            </a:ext>
          </a:extLst>
        </xdr:cNvPr>
        <xdr:cNvSpPr/>
      </xdr:nvSpPr>
      <xdr:spPr>
        <a:xfrm>
          <a:off x="14991870" y="6273693"/>
          <a:ext cx="7001542" cy="96210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ja-JP" altLang="en-US" sz="1200" b="1" kern="1200">
              <a:solidFill>
                <a:srgbClr val="FF0000"/>
              </a:solidFill>
            </a:rPr>
            <a:t>＝（１）の「介護テクノロジー」台数＋「その他」台数</a:t>
          </a:r>
          <a:endParaRPr kumimoji="1" lang="en-US" altLang="ja-JP" sz="1200" b="1" kern="1200">
            <a:solidFill>
              <a:srgbClr val="FF0000"/>
            </a:solidFill>
          </a:endParaRPr>
        </a:p>
        <a:p>
          <a:pPr algn="l"/>
          <a:endParaRPr kumimoji="1" lang="en-US" altLang="ja-JP" sz="1200" b="1" kern="1200">
            <a:solidFill>
              <a:srgbClr val="FF0000"/>
            </a:solidFill>
          </a:endParaRPr>
        </a:p>
        <a:p>
          <a:pPr algn="l"/>
          <a:r>
            <a:rPr kumimoji="1" lang="en-US" altLang="ja-JP" sz="1200" b="1" kern="1200">
              <a:solidFill>
                <a:srgbClr val="FF0000"/>
              </a:solidFill>
            </a:rPr>
            <a:t>※</a:t>
          </a:r>
          <a:r>
            <a:rPr kumimoji="1" lang="ja-JP" altLang="en-US" sz="1200" b="1" kern="1200">
              <a:solidFill>
                <a:srgbClr val="FF0000"/>
              </a:solidFill>
            </a:rPr>
            <a:t>　</a:t>
          </a:r>
          <a:r>
            <a:rPr kumimoji="1" lang="ja-JP" altLang="en-US" sz="1200" b="1" u="sng" kern="1200">
              <a:solidFill>
                <a:srgbClr val="FF0000"/>
              </a:solidFill>
            </a:rPr>
            <a:t>「インカム等」と「バックオフィスソフト」「ウェアラブル端末」は補助限度台数の制限を受けません。</a:t>
          </a:r>
          <a:endParaRPr kumimoji="1" lang="en-US" altLang="ja-JP" sz="1200" b="1" u="sng" kern="1200">
            <a:solidFill>
              <a:srgbClr val="FF0000"/>
            </a:solidFill>
          </a:endParaRPr>
        </a:p>
        <a:p>
          <a:pPr algn="l"/>
          <a:r>
            <a:rPr kumimoji="1" lang="en-US" altLang="ja-JP" sz="1200" b="1" kern="1200">
              <a:solidFill>
                <a:srgbClr val="FF0000"/>
              </a:solidFill>
            </a:rPr>
            <a:t>※</a:t>
          </a:r>
          <a:r>
            <a:rPr kumimoji="1" lang="ja-JP" altLang="en-US" sz="1200" b="1" kern="1200">
              <a:solidFill>
                <a:srgbClr val="FF0000"/>
              </a:solidFill>
            </a:rPr>
            <a:t>　</a:t>
          </a:r>
          <a:r>
            <a:rPr kumimoji="1" lang="ja-JP" altLang="en-US" sz="1200" b="1" u="sng" kern="1200">
              <a:solidFill>
                <a:srgbClr val="FF0000"/>
              </a:solidFill>
            </a:rPr>
            <a:t>令和８年度から、「パッケージ型導入支援」には補助限度台数の制限を受けません</a:t>
          </a:r>
          <a:r>
            <a:rPr kumimoji="1" lang="ja-JP" altLang="en-US" sz="1200" b="1" kern="1200">
              <a:solidFill>
                <a:srgbClr val="FF0000"/>
              </a:solidFill>
            </a:rPr>
            <a:t>。</a:t>
          </a:r>
          <a:endParaRPr kumimoji="1" lang="en-US" altLang="ja-JP" sz="1200" b="1" kern="1200">
            <a:solidFill>
              <a:srgbClr val="FF0000"/>
            </a:solidFill>
          </a:endParaRPr>
        </a:p>
      </xdr:txBody>
    </xdr:sp>
    <xdr:clientData/>
  </xdr:twoCellAnchor>
  <xdr:twoCellAnchor>
    <xdr:from>
      <xdr:col>7</xdr:col>
      <xdr:colOff>580572</xdr:colOff>
      <xdr:row>82</xdr:row>
      <xdr:rowOff>244929</xdr:rowOff>
    </xdr:from>
    <xdr:to>
      <xdr:col>11</xdr:col>
      <xdr:colOff>1215571</xdr:colOff>
      <xdr:row>82</xdr:row>
      <xdr:rowOff>1052286</xdr:rowOff>
    </xdr:to>
    <xdr:sp macro="" textlink="">
      <xdr:nvSpPr>
        <xdr:cNvPr id="7" name="吹き出し: 四角形 6">
          <a:extLst>
            <a:ext uri="{FF2B5EF4-FFF2-40B4-BE49-F238E27FC236}">
              <a16:creationId xmlns:a16="http://schemas.microsoft.com/office/drawing/2014/main" id="{AE1F6A61-271A-4006-9DA7-07F707D0B775}"/>
            </a:ext>
          </a:extLst>
        </xdr:cNvPr>
        <xdr:cNvSpPr/>
      </xdr:nvSpPr>
      <xdr:spPr>
        <a:xfrm>
          <a:off x="14813643" y="26905858"/>
          <a:ext cx="8726714" cy="807357"/>
        </a:xfrm>
        <a:prstGeom prst="wedgeRectCallout">
          <a:avLst>
            <a:gd name="adj1" fmla="val -52655"/>
            <a:gd name="adj2" fmla="val -14176"/>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r>
            <a:rPr kumimoji="1" lang="en-US" altLang="ja-JP" sz="1400" b="1">
              <a:solidFill>
                <a:schemeClr val="dk1"/>
              </a:solidFill>
              <a:effectLst/>
              <a:latin typeface="+mn-lt"/>
              <a:ea typeface="+mn-ea"/>
              <a:cs typeface="+mn-cs"/>
            </a:rPr>
            <a:t>※</a:t>
          </a:r>
          <a:r>
            <a:rPr kumimoji="1" lang="ja-JP" altLang="ja-JP" sz="1400" b="1">
              <a:solidFill>
                <a:schemeClr val="dk1"/>
              </a:solidFill>
              <a:effectLst/>
              <a:latin typeface="+mn-lt"/>
              <a:ea typeface="+mn-ea"/>
              <a:cs typeface="+mn-cs"/>
            </a:rPr>
            <a:t>　</a:t>
          </a:r>
          <a:r>
            <a:rPr kumimoji="1" lang="ja-JP" altLang="ja-JP" sz="1400" b="1" u="sng">
              <a:solidFill>
                <a:srgbClr val="FF0000"/>
              </a:solidFill>
              <a:effectLst/>
              <a:latin typeface="+mn-lt"/>
              <a:ea typeface="+mn-ea"/>
              <a:cs typeface="+mn-cs"/>
            </a:rPr>
            <a:t>「インカム等」と「バックオフィスソフト」「ウェアラブル端末」</a:t>
          </a:r>
          <a:r>
            <a:rPr kumimoji="1" lang="ja-JP" altLang="ja-JP" sz="1400" b="1" u="sng">
              <a:solidFill>
                <a:schemeClr val="dk1"/>
              </a:solidFill>
              <a:effectLst/>
              <a:latin typeface="+mn-lt"/>
              <a:ea typeface="+mn-ea"/>
              <a:cs typeface="+mn-cs"/>
            </a:rPr>
            <a:t>は補助限度台数の制限を受けません。</a:t>
          </a:r>
          <a:endParaRPr kumimoji="1" lang="en-US" altLang="ja-JP" sz="1400" b="1" u="sng">
            <a:solidFill>
              <a:schemeClr val="dk1"/>
            </a:solidFill>
            <a:effectLst/>
            <a:latin typeface="+mn-lt"/>
            <a:ea typeface="+mn-ea"/>
            <a:cs typeface="+mn-cs"/>
          </a:endParaRPr>
        </a:p>
        <a:p>
          <a:r>
            <a:rPr lang="ja-JP" altLang="en-US" sz="1400">
              <a:effectLst/>
            </a:rPr>
            <a:t>　　これらは「一式」として扱うため、この合計台数からこれらを除いた数が上限台数上限以内に収まっているか</a:t>
          </a:r>
          <a:endParaRPr lang="en-US" altLang="ja-JP" sz="1400">
            <a:effectLst/>
          </a:endParaRPr>
        </a:p>
        <a:p>
          <a:r>
            <a:rPr lang="ja-JP" altLang="en-US" sz="1400">
              <a:effectLst/>
            </a:rPr>
            <a:t>　　御確認ください。</a:t>
          </a:r>
          <a:endParaRPr lang="ja-JP" altLang="ja-JP" sz="1400">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322035</xdr:colOff>
      <xdr:row>0</xdr:row>
      <xdr:rowOff>101601</xdr:rowOff>
    </xdr:from>
    <xdr:to>
      <xdr:col>9</xdr:col>
      <xdr:colOff>234950</xdr:colOff>
      <xdr:row>2</xdr:row>
      <xdr:rowOff>126094</xdr:rowOff>
    </xdr:to>
    <xdr:sp macro="" textlink="">
      <xdr:nvSpPr>
        <xdr:cNvPr id="11" name="四角形: 角を丸くする 10">
          <a:extLst>
            <a:ext uri="{FF2B5EF4-FFF2-40B4-BE49-F238E27FC236}">
              <a16:creationId xmlns:a16="http://schemas.microsoft.com/office/drawing/2014/main" id="{1CC74D03-D50D-4933-A026-FACDB165C248}"/>
            </a:ext>
          </a:extLst>
        </xdr:cNvPr>
        <xdr:cNvSpPr/>
      </xdr:nvSpPr>
      <xdr:spPr>
        <a:xfrm>
          <a:off x="12393385" y="101601"/>
          <a:ext cx="1748065" cy="50709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a:solidFill>
                <a:schemeClr val="tx1"/>
              </a:solidFill>
            </a:rPr>
            <a:t>R8.6.2</a:t>
          </a:r>
          <a:r>
            <a:rPr kumimoji="1" lang="ja-JP" altLang="en-US" sz="1600">
              <a:solidFill>
                <a:schemeClr val="tx1"/>
              </a:solidFill>
            </a:rPr>
            <a:t>時点版</a:t>
          </a:r>
          <a:endParaRPr kumimoji="1" lang="en-US" altLang="ja-JP" sz="1600">
            <a:solidFill>
              <a:schemeClr val="tx1"/>
            </a:solidFill>
          </a:endParaRPr>
        </a:p>
      </xdr:txBody>
    </xdr:sp>
    <xdr:clientData/>
  </xdr:twoCellAnchor>
  <xdr:oneCellAnchor>
    <xdr:from>
      <xdr:col>4</xdr:col>
      <xdr:colOff>590550</xdr:colOff>
      <xdr:row>5</xdr:row>
      <xdr:rowOff>209550</xdr:rowOff>
    </xdr:from>
    <xdr:ext cx="607859" cy="328423"/>
    <xdr:sp macro="" textlink="">
      <xdr:nvSpPr>
        <xdr:cNvPr id="15" name="テキスト ボックス 14">
          <a:extLst>
            <a:ext uri="{FF2B5EF4-FFF2-40B4-BE49-F238E27FC236}">
              <a16:creationId xmlns:a16="http://schemas.microsoft.com/office/drawing/2014/main" id="{C8EF527E-08C6-4114-9065-3E083A252936}"/>
            </a:ext>
          </a:extLst>
        </xdr:cNvPr>
        <xdr:cNvSpPr txBox="1"/>
      </xdr:nvSpPr>
      <xdr:spPr>
        <a:xfrm>
          <a:off x="5362575" y="1676400"/>
          <a:ext cx="60785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Meiryo UI" panose="020B0604030504040204" pitchFamily="50" charset="-128"/>
              <a:ea typeface="Meiryo UI" panose="020B0604030504040204" pitchFamily="50" charset="-128"/>
            </a:rPr>
            <a:t>（円）</a:t>
          </a:r>
        </a:p>
      </xdr:txBody>
    </xdr:sp>
    <xdr:clientData/>
  </xdr:oneCellAnchor>
  <xdr:twoCellAnchor>
    <xdr:from>
      <xdr:col>0</xdr:col>
      <xdr:colOff>240196</xdr:colOff>
      <xdr:row>25</xdr:row>
      <xdr:rowOff>182215</xdr:rowOff>
    </xdr:from>
    <xdr:to>
      <xdr:col>4</xdr:col>
      <xdr:colOff>49695</xdr:colOff>
      <xdr:row>28</xdr:row>
      <xdr:rowOff>107674</xdr:rowOff>
    </xdr:to>
    <xdr:sp macro="" textlink="">
      <xdr:nvSpPr>
        <xdr:cNvPr id="16" name="テキスト ボックス 15">
          <a:extLst>
            <a:ext uri="{FF2B5EF4-FFF2-40B4-BE49-F238E27FC236}">
              <a16:creationId xmlns:a16="http://schemas.microsoft.com/office/drawing/2014/main" id="{7003225D-A00E-4CC4-98AC-112598C51446}"/>
            </a:ext>
          </a:extLst>
        </xdr:cNvPr>
        <xdr:cNvSpPr txBox="1"/>
      </xdr:nvSpPr>
      <xdr:spPr>
        <a:xfrm>
          <a:off x="237021" y="4531965"/>
          <a:ext cx="4581524" cy="496959"/>
        </a:xfrm>
        <a:prstGeom prst="rect">
          <a:avLst/>
        </a:prstGeom>
        <a:solidFill>
          <a:srgbClr val="FFCC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900" b="1">
              <a:latin typeface="Meiryo UI" panose="020B0604030504040204" pitchFamily="50" charset="-128"/>
              <a:ea typeface="Meiryo UI" panose="020B0604030504040204" pitchFamily="50" charset="-128"/>
            </a:rPr>
            <a:t>提出いただく見積書には、着色するなどして、対象経費がわかるようにしていただき、</a:t>
          </a:r>
          <a:endParaRPr kumimoji="1" lang="en-US" altLang="ja-JP" sz="900" b="1">
            <a:latin typeface="Meiryo UI" panose="020B0604030504040204" pitchFamily="50" charset="-128"/>
            <a:ea typeface="Meiryo UI" panose="020B0604030504040204" pitchFamily="50" charset="-128"/>
          </a:endParaRPr>
        </a:p>
        <a:p>
          <a:pPr algn="l"/>
          <a:r>
            <a:rPr kumimoji="1" lang="ja-JP" altLang="en-US" sz="900" b="1">
              <a:latin typeface="Meiryo UI" panose="020B0604030504040204" pitchFamily="50" charset="-128"/>
              <a:ea typeface="Meiryo UI" panose="020B0604030504040204" pitchFamily="50" charset="-128"/>
            </a:rPr>
            <a:t>本計算書に記載している金額が確認できるようにしてください。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535B1-BCEC-4282-B56F-E0B470B74236}">
  <sheetPr>
    <tabColor rgb="FFFFFF00"/>
  </sheetPr>
  <dimension ref="A1:L22"/>
  <sheetViews>
    <sheetView showGridLines="0" view="pageBreakPreview" zoomScale="115" zoomScaleNormal="85" zoomScaleSheetLayoutView="115" workbookViewId="0">
      <selection activeCell="E12" sqref="E12"/>
    </sheetView>
  </sheetViews>
  <sheetFormatPr defaultColWidth="9" defaultRowHeight="12.5"/>
  <cols>
    <col min="1" max="1" width="6.26953125" style="22" customWidth="1"/>
    <col min="2" max="2" width="43.26953125" style="22" customWidth="1"/>
    <col min="3" max="3" width="24.6328125" style="32" customWidth="1"/>
    <col min="4" max="4" width="14.90625" style="32" customWidth="1"/>
    <col min="5" max="5" width="18.453125" style="32" customWidth="1"/>
    <col min="6" max="7" width="16.453125" style="22" customWidth="1"/>
    <col min="8" max="9" width="10.453125" style="22" customWidth="1"/>
    <col min="10" max="16384" width="9" style="22"/>
  </cols>
  <sheetData>
    <row r="1" spans="1:9" s="32" customFormat="1" ht="27.65" customHeight="1">
      <c r="A1" s="32" t="s">
        <v>262</v>
      </c>
    </row>
    <row r="2" spans="1:9" ht="30" customHeight="1">
      <c r="A2" s="334" t="s">
        <v>236</v>
      </c>
      <c r="B2" s="334"/>
      <c r="C2" s="36"/>
      <c r="D2" s="36"/>
      <c r="E2" s="36"/>
      <c r="I2" s="23"/>
    </row>
    <row r="3" spans="1:9" ht="18.75" customHeight="1">
      <c r="A3" s="341" t="s">
        <v>318</v>
      </c>
      <c r="B3" s="341"/>
      <c r="C3" s="341"/>
      <c r="D3" s="341"/>
      <c r="E3" s="341"/>
      <c r="F3" s="341"/>
      <c r="G3" s="341"/>
    </row>
    <row r="4" spans="1:9" s="32" customFormat="1" ht="18.75" customHeight="1">
      <c r="B4" s="21"/>
      <c r="C4" s="21"/>
      <c r="D4" s="21"/>
      <c r="E4" s="21"/>
      <c r="F4" s="27"/>
      <c r="G4" s="35"/>
      <c r="H4" s="35"/>
      <c r="I4" s="30"/>
    </row>
    <row r="5" spans="1:9" s="32" customFormat="1" ht="18.75" customHeight="1">
      <c r="B5" s="21"/>
      <c r="C5" s="21"/>
      <c r="D5" s="21"/>
      <c r="E5" s="21"/>
      <c r="F5" s="27"/>
      <c r="G5" s="35"/>
      <c r="H5" s="35"/>
      <c r="I5" s="23"/>
    </row>
    <row r="6" spans="1:9" s="32" customFormat="1" ht="18.75" customHeight="1">
      <c r="B6" s="21"/>
      <c r="C6" s="21"/>
      <c r="D6" s="21"/>
      <c r="E6" s="185" t="s">
        <v>229</v>
      </c>
      <c r="F6" s="339"/>
      <c r="G6" s="339"/>
    </row>
    <row r="7" spans="1:9" ht="18.75" customHeight="1">
      <c r="B7" s="1"/>
      <c r="C7" s="1"/>
      <c r="D7" s="1"/>
      <c r="E7" s="184" t="s">
        <v>230</v>
      </c>
      <c r="F7" s="340"/>
      <c r="G7" s="340"/>
    </row>
    <row r="8" spans="1:9" ht="23.25" customHeight="1">
      <c r="A8" s="224"/>
      <c r="F8" s="32"/>
      <c r="G8" s="28" t="s">
        <v>10</v>
      </c>
    </row>
    <row r="9" spans="1:9" s="1" customFormat="1" ht="39.75" customHeight="1">
      <c r="A9" s="335" t="s">
        <v>1</v>
      </c>
      <c r="B9" s="336"/>
      <c r="C9" s="181" t="s">
        <v>231</v>
      </c>
      <c r="D9" s="37" t="s">
        <v>224</v>
      </c>
      <c r="E9" s="181" t="s">
        <v>226</v>
      </c>
      <c r="F9" s="31" t="s">
        <v>232</v>
      </c>
      <c r="G9" s="31" t="s">
        <v>228</v>
      </c>
    </row>
    <row r="10" spans="1:9" s="1" customFormat="1">
      <c r="A10" s="337"/>
      <c r="B10" s="338"/>
      <c r="C10" s="38" t="s">
        <v>223</v>
      </c>
      <c r="D10" s="38" t="s">
        <v>225</v>
      </c>
      <c r="E10" s="38" t="s">
        <v>227</v>
      </c>
      <c r="F10" s="33" t="s">
        <v>9</v>
      </c>
      <c r="G10" s="33" t="s">
        <v>8</v>
      </c>
    </row>
    <row r="11" spans="1:9" s="1" customFormat="1" ht="53.25" customHeight="1">
      <c r="A11" s="25">
        <v>1</v>
      </c>
      <c r="B11" s="26" t="s">
        <v>56</v>
      </c>
      <c r="C11" s="205">
        <f>★補助額計算書★!J65</f>
        <v>0</v>
      </c>
      <c r="D11" s="210">
        <v>0.8</v>
      </c>
      <c r="E11" s="205">
        <f>★補助額計算書★!K65</f>
        <v>0</v>
      </c>
      <c r="F11" s="330">
        <f>★補助額計算書★!L65</f>
        <v>0</v>
      </c>
      <c r="G11" s="331">
        <f>★補助額計算書★!M65</f>
        <v>0</v>
      </c>
    </row>
    <row r="12" spans="1:9" s="1" customFormat="1" ht="53.25" customHeight="1">
      <c r="A12" s="25">
        <v>2</v>
      </c>
      <c r="B12" s="26" t="s">
        <v>57</v>
      </c>
      <c r="C12" s="205">
        <f>★補助額計算書★!J81</f>
        <v>0</v>
      </c>
      <c r="D12" s="210">
        <v>0.8</v>
      </c>
      <c r="E12" s="205">
        <f>★補助額計算書★!K81</f>
        <v>0</v>
      </c>
      <c r="F12" s="330">
        <f>★補助額計算書★!L81</f>
        <v>10000000</v>
      </c>
      <c r="G12" s="331">
        <f>★補助額計算書★!M81</f>
        <v>0</v>
      </c>
    </row>
    <row r="13" spans="1:9" s="1" customFormat="1" ht="53.25" customHeight="1">
      <c r="A13" s="25">
        <v>3</v>
      </c>
      <c r="B13" s="26" t="s">
        <v>58</v>
      </c>
      <c r="C13" s="205">
        <f>★補助額計算書★!G88</f>
        <v>0</v>
      </c>
      <c r="D13" s="210">
        <v>0.8</v>
      </c>
      <c r="E13" s="205">
        <f>★補助額計算書★!H88</f>
        <v>0</v>
      </c>
      <c r="F13" s="332">
        <f>★補助額計算書★!I88</f>
        <v>480000</v>
      </c>
      <c r="G13" s="332">
        <f>★補助額計算書★!J88</f>
        <v>0</v>
      </c>
    </row>
    <row r="14" spans="1:9" s="1" customFormat="1" ht="34" customHeight="1">
      <c r="A14" s="342" t="s">
        <v>317</v>
      </c>
      <c r="B14" s="343"/>
      <c r="C14" s="343"/>
      <c r="D14" s="343"/>
      <c r="E14" s="343"/>
      <c r="F14" s="343"/>
      <c r="G14" s="204">
        <f>★補助額計算書★!L88</f>
        <v>0</v>
      </c>
    </row>
    <row r="15" spans="1:9" s="1" customFormat="1" ht="16" customHeight="1">
      <c r="A15" s="327"/>
      <c r="B15" s="327"/>
      <c r="C15" s="327"/>
      <c r="D15" s="327"/>
      <c r="E15" s="327"/>
      <c r="F15" s="327"/>
      <c r="G15" s="328"/>
      <c r="H15" s="329"/>
    </row>
    <row r="16" spans="1:9" ht="9" customHeight="1"/>
    <row r="17" spans="1:12" ht="28.5" customHeight="1">
      <c r="A17" s="333" t="s">
        <v>259</v>
      </c>
      <c r="B17" s="333"/>
      <c r="C17" s="333"/>
      <c r="D17" s="333"/>
      <c r="E17" s="333"/>
      <c r="F17" s="333"/>
      <c r="G17" s="333"/>
      <c r="H17" s="183"/>
      <c r="I17" s="183"/>
      <c r="J17" s="19"/>
      <c r="K17" s="19"/>
      <c r="L17" s="19"/>
    </row>
    <row r="18" spans="1:12" ht="27" customHeight="1">
      <c r="B18" s="182"/>
      <c r="C18" s="182"/>
      <c r="D18" s="182"/>
      <c r="E18" s="182"/>
      <c r="F18" s="182"/>
      <c r="G18" s="182"/>
      <c r="H18" s="182"/>
      <c r="I18" s="182"/>
      <c r="J18" s="19"/>
      <c r="K18" s="19"/>
      <c r="L18" s="19"/>
    </row>
    <row r="19" spans="1:12">
      <c r="B19" s="18"/>
      <c r="C19" s="29"/>
      <c r="D19" s="29"/>
      <c r="E19" s="29"/>
      <c r="F19" s="18"/>
      <c r="G19" s="18"/>
      <c r="H19" s="18"/>
      <c r="I19" s="18"/>
      <c r="J19" s="19"/>
      <c r="K19" s="19"/>
      <c r="L19" s="19"/>
    </row>
    <row r="20" spans="1:12">
      <c r="B20" s="18"/>
      <c r="C20" s="29"/>
      <c r="D20" s="29"/>
      <c r="E20" s="29"/>
      <c r="F20" s="18"/>
      <c r="G20" s="18"/>
      <c r="H20" s="18"/>
      <c r="I20" s="18"/>
      <c r="J20" s="19"/>
      <c r="K20" s="19"/>
      <c r="L20" s="19"/>
    </row>
    <row r="21" spans="1:12" ht="18.75" customHeight="1">
      <c r="B21" s="18"/>
      <c r="C21" s="29"/>
      <c r="D21" s="29"/>
      <c r="E21" s="29"/>
    </row>
    <row r="22" spans="1:12">
      <c r="B22" s="18"/>
      <c r="C22" s="29"/>
      <c r="D22" s="29"/>
      <c r="E22" s="29"/>
    </row>
  </sheetData>
  <mergeCells count="7">
    <mergeCell ref="A17:G17"/>
    <mergeCell ref="A2:B2"/>
    <mergeCell ref="A9:B10"/>
    <mergeCell ref="F6:G6"/>
    <mergeCell ref="F7:G7"/>
    <mergeCell ref="A3:G3"/>
    <mergeCell ref="A14:F14"/>
  </mergeCells>
  <phoneticPr fontId="4"/>
  <printOptions horizontalCentered="1"/>
  <pageMargins left="0.15748031496062992" right="0.15748031496062992" top="0.31496062992125984" bottom="0" header="0.35433070866141736"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CDA01-47F5-481F-9D0D-689544A48A1D}">
  <dimension ref="A1:C7"/>
  <sheetViews>
    <sheetView showGridLines="0" view="pageBreakPreview" zoomScale="85" zoomScaleNormal="85" workbookViewId="0">
      <selection activeCell="A3" sqref="A3"/>
    </sheetView>
  </sheetViews>
  <sheetFormatPr defaultRowHeight="12.5"/>
  <cols>
    <col min="1" max="1" width="4" style="234" bestFit="1" customWidth="1"/>
    <col min="2" max="2" width="31.6328125" style="234" customWidth="1"/>
    <col min="3" max="3" width="61.6328125" style="234" customWidth="1"/>
    <col min="4" max="4" width="41.08984375" style="234" bestFit="1" customWidth="1"/>
    <col min="5" max="241" width="9" style="234"/>
    <col min="242" max="242" width="4" style="234" bestFit="1" customWidth="1"/>
    <col min="243" max="243" width="5" style="234" customWidth="1"/>
    <col min="244" max="244" width="15.453125" style="234" customWidth="1"/>
    <col min="245" max="259" width="12.90625" style="234" customWidth="1"/>
    <col min="260" max="260" width="15.7265625" style="234" bestFit="1" customWidth="1"/>
    <col min="261" max="497" width="9" style="234"/>
    <col min="498" max="498" width="4" style="234" bestFit="1" customWidth="1"/>
    <col min="499" max="499" width="5" style="234" customWidth="1"/>
    <col min="500" max="500" width="15.453125" style="234" customWidth="1"/>
    <col min="501" max="515" width="12.90625" style="234" customWidth="1"/>
    <col min="516" max="516" width="15.7265625" style="234" bestFit="1" customWidth="1"/>
    <col min="517" max="753" width="9" style="234"/>
    <col min="754" max="754" width="4" style="234" bestFit="1" customWidth="1"/>
    <col min="755" max="755" width="5" style="234" customWidth="1"/>
    <col min="756" max="756" width="15.453125" style="234" customWidth="1"/>
    <col min="757" max="771" width="12.90625" style="234" customWidth="1"/>
    <col min="772" max="772" width="15.7265625" style="234" bestFit="1" customWidth="1"/>
    <col min="773" max="1009" width="9" style="234"/>
    <col min="1010" max="1010" width="4" style="234" bestFit="1" customWidth="1"/>
    <col min="1011" max="1011" width="5" style="234" customWidth="1"/>
    <col min="1012" max="1012" width="15.453125" style="234" customWidth="1"/>
    <col min="1013" max="1027" width="12.90625" style="234" customWidth="1"/>
    <col min="1028" max="1028" width="15.7265625" style="234" bestFit="1" customWidth="1"/>
    <col min="1029" max="1265" width="9" style="234"/>
    <col min="1266" max="1266" width="4" style="234" bestFit="1" customWidth="1"/>
    <col min="1267" max="1267" width="5" style="234" customWidth="1"/>
    <col min="1268" max="1268" width="15.453125" style="234" customWidth="1"/>
    <col min="1269" max="1283" width="12.90625" style="234" customWidth="1"/>
    <col min="1284" max="1284" width="15.7265625" style="234" bestFit="1" customWidth="1"/>
    <col min="1285" max="1521" width="9" style="234"/>
    <col min="1522" max="1522" width="4" style="234" bestFit="1" customWidth="1"/>
    <col min="1523" max="1523" width="5" style="234" customWidth="1"/>
    <col min="1524" max="1524" width="15.453125" style="234" customWidth="1"/>
    <col min="1525" max="1539" width="12.90625" style="234" customWidth="1"/>
    <col min="1540" max="1540" width="15.7265625" style="234" bestFit="1" customWidth="1"/>
    <col min="1541" max="1777" width="9" style="234"/>
    <col min="1778" max="1778" width="4" style="234" bestFit="1" customWidth="1"/>
    <col min="1779" max="1779" width="5" style="234" customWidth="1"/>
    <col min="1780" max="1780" width="15.453125" style="234" customWidth="1"/>
    <col min="1781" max="1795" width="12.90625" style="234" customWidth="1"/>
    <col min="1796" max="1796" width="15.7265625" style="234" bestFit="1" customWidth="1"/>
    <col min="1797" max="2033" width="9" style="234"/>
    <col min="2034" max="2034" width="4" style="234" bestFit="1" customWidth="1"/>
    <col min="2035" max="2035" width="5" style="234" customWidth="1"/>
    <col min="2036" max="2036" width="15.453125" style="234" customWidth="1"/>
    <col min="2037" max="2051" width="12.90625" style="234" customWidth="1"/>
    <col min="2052" max="2052" width="15.7265625" style="234" bestFit="1" customWidth="1"/>
    <col min="2053" max="2289" width="9" style="234"/>
    <col min="2290" max="2290" width="4" style="234" bestFit="1" customWidth="1"/>
    <col min="2291" max="2291" width="5" style="234" customWidth="1"/>
    <col min="2292" max="2292" width="15.453125" style="234" customWidth="1"/>
    <col min="2293" max="2307" width="12.90625" style="234" customWidth="1"/>
    <col min="2308" max="2308" width="15.7265625" style="234" bestFit="1" customWidth="1"/>
    <col min="2309" max="2545" width="9" style="234"/>
    <col min="2546" max="2546" width="4" style="234" bestFit="1" customWidth="1"/>
    <col min="2547" max="2547" width="5" style="234" customWidth="1"/>
    <col min="2548" max="2548" width="15.453125" style="234" customWidth="1"/>
    <col min="2549" max="2563" width="12.90625" style="234" customWidth="1"/>
    <col min="2564" max="2564" width="15.7265625" style="234" bestFit="1" customWidth="1"/>
    <col min="2565" max="2801" width="9" style="234"/>
    <col min="2802" max="2802" width="4" style="234" bestFit="1" customWidth="1"/>
    <col min="2803" max="2803" width="5" style="234" customWidth="1"/>
    <col min="2804" max="2804" width="15.453125" style="234" customWidth="1"/>
    <col min="2805" max="2819" width="12.90625" style="234" customWidth="1"/>
    <col min="2820" max="2820" width="15.7265625" style="234" bestFit="1" customWidth="1"/>
    <col min="2821" max="3057" width="9" style="234"/>
    <col min="3058" max="3058" width="4" style="234" bestFit="1" customWidth="1"/>
    <col min="3059" max="3059" width="5" style="234" customWidth="1"/>
    <col min="3060" max="3060" width="15.453125" style="234" customWidth="1"/>
    <col min="3061" max="3075" width="12.90625" style="234" customWidth="1"/>
    <col min="3076" max="3076" width="15.7265625" style="234" bestFit="1" customWidth="1"/>
    <col min="3077" max="3313" width="9" style="234"/>
    <col min="3314" max="3314" width="4" style="234" bestFit="1" customWidth="1"/>
    <col min="3315" max="3315" width="5" style="234" customWidth="1"/>
    <col min="3316" max="3316" width="15.453125" style="234" customWidth="1"/>
    <col min="3317" max="3331" width="12.90625" style="234" customWidth="1"/>
    <col min="3332" max="3332" width="15.7265625" style="234" bestFit="1" customWidth="1"/>
    <col min="3333" max="3569" width="9" style="234"/>
    <col min="3570" max="3570" width="4" style="234" bestFit="1" customWidth="1"/>
    <col min="3571" max="3571" width="5" style="234" customWidth="1"/>
    <col min="3572" max="3572" width="15.453125" style="234" customWidth="1"/>
    <col min="3573" max="3587" width="12.90625" style="234" customWidth="1"/>
    <col min="3588" max="3588" width="15.7265625" style="234" bestFit="1" customWidth="1"/>
    <col min="3589" max="3825" width="9" style="234"/>
    <col min="3826" max="3826" width="4" style="234" bestFit="1" customWidth="1"/>
    <col min="3827" max="3827" width="5" style="234" customWidth="1"/>
    <col min="3828" max="3828" width="15.453125" style="234" customWidth="1"/>
    <col min="3829" max="3843" width="12.90625" style="234" customWidth="1"/>
    <col min="3844" max="3844" width="15.7265625" style="234" bestFit="1" customWidth="1"/>
    <col min="3845" max="4081" width="9" style="234"/>
    <col min="4082" max="4082" width="4" style="234" bestFit="1" customWidth="1"/>
    <col min="4083" max="4083" width="5" style="234" customWidth="1"/>
    <col min="4084" max="4084" width="15.453125" style="234" customWidth="1"/>
    <col min="4085" max="4099" width="12.90625" style="234" customWidth="1"/>
    <col min="4100" max="4100" width="15.7265625" style="234" bestFit="1" customWidth="1"/>
    <col min="4101" max="4337" width="9" style="234"/>
    <col min="4338" max="4338" width="4" style="234" bestFit="1" customWidth="1"/>
    <col min="4339" max="4339" width="5" style="234" customWidth="1"/>
    <col min="4340" max="4340" width="15.453125" style="234" customWidth="1"/>
    <col min="4341" max="4355" width="12.90625" style="234" customWidth="1"/>
    <col min="4356" max="4356" width="15.7265625" style="234" bestFit="1" customWidth="1"/>
    <col min="4357" max="4593" width="9" style="234"/>
    <col min="4594" max="4594" width="4" style="234" bestFit="1" customWidth="1"/>
    <col min="4595" max="4595" width="5" style="234" customWidth="1"/>
    <col min="4596" max="4596" width="15.453125" style="234" customWidth="1"/>
    <col min="4597" max="4611" width="12.90625" style="234" customWidth="1"/>
    <col min="4612" max="4612" width="15.7265625" style="234" bestFit="1" customWidth="1"/>
    <col min="4613" max="4849" width="9" style="234"/>
    <col min="4850" max="4850" width="4" style="234" bestFit="1" customWidth="1"/>
    <col min="4851" max="4851" width="5" style="234" customWidth="1"/>
    <col min="4852" max="4852" width="15.453125" style="234" customWidth="1"/>
    <col min="4853" max="4867" width="12.90625" style="234" customWidth="1"/>
    <col min="4868" max="4868" width="15.7265625" style="234" bestFit="1" customWidth="1"/>
    <col min="4869" max="5105" width="9" style="234"/>
    <col min="5106" max="5106" width="4" style="234" bestFit="1" customWidth="1"/>
    <col min="5107" max="5107" width="5" style="234" customWidth="1"/>
    <col min="5108" max="5108" width="15.453125" style="234" customWidth="1"/>
    <col min="5109" max="5123" width="12.90625" style="234" customWidth="1"/>
    <col min="5124" max="5124" width="15.7265625" style="234" bestFit="1" customWidth="1"/>
    <col min="5125" max="5361" width="9" style="234"/>
    <col min="5362" max="5362" width="4" style="234" bestFit="1" customWidth="1"/>
    <col min="5363" max="5363" width="5" style="234" customWidth="1"/>
    <col min="5364" max="5364" width="15.453125" style="234" customWidth="1"/>
    <col min="5365" max="5379" width="12.90625" style="234" customWidth="1"/>
    <col min="5380" max="5380" width="15.7265625" style="234" bestFit="1" customWidth="1"/>
    <col min="5381" max="5617" width="9" style="234"/>
    <col min="5618" max="5618" width="4" style="234" bestFit="1" customWidth="1"/>
    <col min="5619" max="5619" width="5" style="234" customWidth="1"/>
    <col min="5620" max="5620" width="15.453125" style="234" customWidth="1"/>
    <col min="5621" max="5635" width="12.90625" style="234" customWidth="1"/>
    <col min="5636" max="5636" width="15.7265625" style="234" bestFit="1" customWidth="1"/>
    <col min="5637" max="5873" width="9" style="234"/>
    <col min="5874" max="5874" width="4" style="234" bestFit="1" customWidth="1"/>
    <col min="5875" max="5875" width="5" style="234" customWidth="1"/>
    <col min="5876" max="5876" width="15.453125" style="234" customWidth="1"/>
    <col min="5877" max="5891" width="12.90625" style="234" customWidth="1"/>
    <col min="5892" max="5892" width="15.7265625" style="234" bestFit="1" customWidth="1"/>
    <col min="5893" max="6129" width="9" style="234"/>
    <col min="6130" max="6130" width="4" style="234" bestFit="1" customWidth="1"/>
    <col min="6131" max="6131" width="5" style="234" customWidth="1"/>
    <col min="6132" max="6132" width="15.453125" style="234" customWidth="1"/>
    <col min="6133" max="6147" width="12.90625" style="234" customWidth="1"/>
    <col min="6148" max="6148" width="15.7265625" style="234" bestFit="1" customWidth="1"/>
    <col min="6149" max="6385" width="9" style="234"/>
    <col min="6386" max="6386" width="4" style="234" bestFit="1" customWidth="1"/>
    <col min="6387" max="6387" width="5" style="234" customWidth="1"/>
    <col min="6388" max="6388" width="15.453125" style="234" customWidth="1"/>
    <col min="6389" max="6403" width="12.90625" style="234" customWidth="1"/>
    <col min="6404" max="6404" width="15.7265625" style="234" bestFit="1" customWidth="1"/>
    <col min="6405" max="6641" width="9" style="234"/>
    <col min="6642" max="6642" width="4" style="234" bestFit="1" customWidth="1"/>
    <col min="6643" max="6643" width="5" style="234" customWidth="1"/>
    <col min="6644" max="6644" width="15.453125" style="234" customWidth="1"/>
    <col min="6645" max="6659" width="12.90625" style="234" customWidth="1"/>
    <col min="6660" max="6660" width="15.7265625" style="234" bestFit="1" customWidth="1"/>
    <col min="6661" max="6897" width="9" style="234"/>
    <col min="6898" max="6898" width="4" style="234" bestFit="1" customWidth="1"/>
    <col min="6899" max="6899" width="5" style="234" customWidth="1"/>
    <col min="6900" max="6900" width="15.453125" style="234" customWidth="1"/>
    <col min="6901" max="6915" width="12.90625" style="234" customWidth="1"/>
    <col min="6916" max="6916" width="15.7265625" style="234" bestFit="1" customWidth="1"/>
    <col min="6917" max="7153" width="9" style="234"/>
    <col min="7154" max="7154" width="4" style="234" bestFit="1" customWidth="1"/>
    <col min="7155" max="7155" width="5" style="234" customWidth="1"/>
    <col min="7156" max="7156" width="15.453125" style="234" customWidth="1"/>
    <col min="7157" max="7171" width="12.90625" style="234" customWidth="1"/>
    <col min="7172" max="7172" width="15.7265625" style="234" bestFit="1" customWidth="1"/>
    <col min="7173" max="7409" width="9" style="234"/>
    <col min="7410" max="7410" width="4" style="234" bestFit="1" customWidth="1"/>
    <col min="7411" max="7411" width="5" style="234" customWidth="1"/>
    <col min="7412" max="7412" width="15.453125" style="234" customWidth="1"/>
    <col min="7413" max="7427" width="12.90625" style="234" customWidth="1"/>
    <col min="7428" max="7428" width="15.7265625" style="234" bestFit="1" customWidth="1"/>
    <col min="7429" max="7665" width="9" style="234"/>
    <col min="7666" max="7666" width="4" style="234" bestFit="1" customWidth="1"/>
    <col min="7667" max="7667" width="5" style="234" customWidth="1"/>
    <col min="7668" max="7668" width="15.453125" style="234" customWidth="1"/>
    <col min="7669" max="7683" width="12.90625" style="234" customWidth="1"/>
    <col min="7684" max="7684" width="15.7265625" style="234" bestFit="1" customWidth="1"/>
    <col min="7685" max="7921" width="9" style="234"/>
    <col min="7922" max="7922" width="4" style="234" bestFit="1" customWidth="1"/>
    <col min="7923" max="7923" width="5" style="234" customWidth="1"/>
    <col min="7924" max="7924" width="15.453125" style="234" customWidth="1"/>
    <col min="7925" max="7939" width="12.90625" style="234" customWidth="1"/>
    <col min="7940" max="7940" width="15.7265625" style="234" bestFit="1" customWidth="1"/>
    <col min="7941" max="8177" width="9" style="234"/>
    <col min="8178" max="8178" width="4" style="234" bestFit="1" customWidth="1"/>
    <col min="8179" max="8179" width="5" style="234" customWidth="1"/>
    <col min="8180" max="8180" width="15.453125" style="234" customWidth="1"/>
    <col min="8181" max="8195" width="12.90625" style="234" customWidth="1"/>
    <col min="8196" max="8196" width="15.7265625" style="234" bestFit="1" customWidth="1"/>
    <col min="8197" max="8433" width="9" style="234"/>
    <col min="8434" max="8434" width="4" style="234" bestFit="1" customWidth="1"/>
    <col min="8435" max="8435" width="5" style="234" customWidth="1"/>
    <col min="8436" max="8436" width="15.453125" style="234" customWidth="1"/>
    <col min="8437" max="8451" width="12.90625" style="234" customWidth="1"/>
    <col min="8452" max="8452" width="15.7265625" style="234" bestFit="1" customWidth="1"/>
    <col min="8453" max="8689" width="9" style="234"/>
    <col min="8690" max="8690" width="4" style="234" bestFit="1" customWidth="1"/>
    <col min="8691" max="8691" width="5" style="234" customWidth="1"/>
    <col min="8692" max="8692" width="15.453125" style="234" customWidth="1"/>
    <col min="8693" max="8707" width="12.90625" style="234" customWidth="1"/>
    <col min="8708" max="8708" width="15.7265625" style="234" bestFit="1" customWidth="1"/>
    <col min="8709" max="8945" width="9" style="234"/>
    <col min="8946" max="8946" width="4" style="234" bestFit="1" customWidth="1"/>
    <col min="8947" max="8947" width="5" style="234" customWidth="1"/>
    <col min="8948" max="8948" width="15.453125" style="234" customWidth="1"/>
    <col min="8949" max="8963" width="12.90625" style="234" customWidth="1"/>
    <col min="8964" max="8964" width="15.7265625" style="234" bestFit="1" customWidth="1"/>
    <col min="8965" max="9201" width="9" style="234"/>
    <col min="9202" max="9202" width="4" style="234" bestFit="1" customWidth="1"/>
    <col min="9203" max="9203" width="5" style="234" customWidth="1"/>
    <col min="9204" max="9204" width="15.453125" style="234" customWidth="1"/>
    <col min="9205" max="9219" width="12.90625" style="234" customWidth="1"/>
    <col min="9220" max="9220" width="15.7265625" style="234" bestFit="1" customWidth="1"/>
    <col min="9221" max="9457" width="9" style="234"/>
    <col min="9458" max="9458" width="4" style="234" bestFit="1" customWidth="1"/>
    <col min="9459" max="9459" width="5" style="234" customWidth="1"/>
    <col min="9460" max="9460" width="15.453125" style="234" customWidth="1"/>
    <col min="9461" max="9475" width="12.90625" style="234" customWidth="1"/>
    <col min="9476" max="9476" width="15.7265625" style="234" bestFit="1" customWidth="1"/>
    <col min="9477" max="9713" width="9" style="234"/>
    <col min="9714" max="9714" width="4" style="234" bestFit="1" customWidth="1"/>
    <col min="9715" max="9715" width="5" style="234" customWidth="1"/>
    <col min="9716" max="9716" width="15.453125" style="234" customWidth="1"/>
    <col min="9717" max="9731" width="12.90625" style="234" customWidth="1"/>
    <col min="9732" max="9732" width="15.7265625" style="234" bestFit="1" customWidth="1"/>
    <col min="9733" max="9969" width="9" style="234"/>
    <col min="9970" max="9970" width="4" style="234" bestFit="1" customWidth="1"/>
    <col min="9971" max="9971" width="5" style="234" customWidth="1"/>
    <col min="9972" max="9972" width="15.453125" style="234" customWidth="1"/>
    <col min="9973" max="9987" width="12.90625" style="234" customWidth="1"/>
    <col min="9988" max="9988" width="15.7265625" style="234" bestFit="1" customWidth="1"/>
    <col min="9989" max="10225" width="9" style="234"/>
    <col min="10226" max="10226" width="4" style="234" bestFit="1" customWidth="1"/>
    <col min="10227" max="10227" width="5" style="234" customWidth="1"/>
    <col min="10228" max="10228" width="15.453125" style="234" customWidth="1"/>
    <col min="10229" max="10243" width="12.90625" style="234" customWidth="1"/>
    <col min="10244" max="10244" width="15.7265625" style="234" bestFit="1" customWidth="1"/>
    <col min="10245" max="10481" width="9" style="234"/>
    <col min="10482" max="10482" width="4" style="234" bestFit="1" customWidth="1"/>
    <col min="10483" max="10483" width="5" style="234" customWidth="1"/>
    <col min="10484" max="10484" width="15.453125" style="234" customWidth="1"/>
    <col min="10485" max="10499" width="12.90625" style="234" customWidth="1"/>
    <col min="10500" max="10500" width="15.7265625" style="234" bestFit="1" customWidth="1"/>
    <col min="10501" max="10737" width="9" style="234"/>
    <col min="10738" max="10738" width="4" style="234" bestFit="1" customWidth="1"/>
    <col min="10739" max="10739" width="5" style="234" customWidth="1"/>
    <col min="10740" max="10740" width="15.453125" style="234" customWidth="1"/>
    <col min="10741" max="10755" width="12.90625" style="234" customWidth="1"/>
    <col min="10756" max="10756" width="15.7265625" style="234" bestFit="1" customWidth="1"/>
    <col min="10757" max="10993" width="9" style="234"/>
    <col min="10994" max="10994" width="4" style="234" bestFit="1" customWidth="1"/>
    <col min="10995" max="10995" width="5" style="234" customWidth="1"/>
    <col min="10996" max="10996" width="15.453125" style="234" customWidth="1"/>
    <col min="10997" max="11011" width="12.90625" style="234" customWidth="1"/>
    <col min="11012" max="11012" width="15.7265625" style="234" bestFit="1" customWidth="1"/>
    <col min="11013" max="11249" width="9" style="234"/>
    <col min="11250" max="11250" width="4" style="234" bestFit="1" customWidth="1"/>
    <col min="11251" max="11251" width="5" style="234" customWidth="1"/>
    <col min="11252" max="11252" width="15.453125" style="234" customWidth="1"/>
    <col min="11253" max="11267" width="12.90625" style="234" customWidth="1"/>
    <col min="11268" max="11268" width="15.7265625" style="234" bestFit="1" customWidth="1"/>
    <col min="11269" max="11505" width="9" style="234"/>
    <col min="11506" max="11506" width="4" style="234" bestFit="1" customWidth="1"/>
    <col min="11507" max="11507" width="5" style="234" customWidth="1"/>
    <col min="11508" max="11508" width="15.453125" style="234" customWidth="1"/>
    <col min="11509" max="11523" width="12.90625" style="234" customWidth="1"/>
    <col min="11524" max="11524" width="15.7265625" style="234" bestFit="1" customWidth="1"/>
    <col min="11525" max="11761" width="9" style="234"/>
    <col min="11762" max="11762" width="4" style="234" bestFit="1" customWidth="1"/>
    <col min="11763" max="11763" width="5" style="234" customWidth="1"/>
    <col min="11764" max="11764" width="15.453125" style="234" customWidth="1"/>
    <col min="11765" max="11779" width="12.90625" style="234" customWidth="1"/>
    <col min="11780" max="11780" width="15.7265625" style="234" bestFit="1" customWidth="1"/>
    <col min="11781" max="12017" width="9" style="234"/>
    <col min="12018" max="12018" width="4" style="234" bestFit="1" customWidth="1"/>
    <col min="12019" max="12019" width="5" style="234" customWidth="1"/>
    <col min="12020" max="12020" width="15.453125" style="234" customWidth="1"/>
    <col min="12021" max="12035" width="12.90625" style="234" customWidth="1"/>
    <col min="12036" max="12036" width="15.7265625" style="234" bestFit="1" customWidth="1"/>
    <col min="12037" max="12273" width="9" style="234"/>
    <col min="12274" max="12274" width="4" style="234" bestFit="1" customWidth="1"/>
    <col min="12275" max="12275" width="5" style="234" customWidth="1"/>
    <col min="12276" max="12276" width="15.453125" style="234" customWidth="1"/>
    <col min="12277" max="12291" width="12.90625" style="234" customWidth="1"/>
    <col min="12292" max="12292" width="15.7265625" style="234" bestFit="1" customWidth="1"/>
    <col min="12293" max="12529" width="9" style="234"/>
    <col min="12530" max="12530" width="4" style="234" bestFit="1" customWidth="1"/>
    <col min="12531" max="12531" width="5" style="234" customWidth="1"/>
    <col min="12532" max="12532" width="15.453125" style="234" customWidth="1"/>
    <col min="12533" max="12547" width="12.90625" style="234" customWidth="1"/>
    <col min="12548" max="12548" width="15.7265625" style="234" bestFit="1" customWidth="1"/>
    <col min="12549" max="12785" width="9" style="234"/>
    <col min="12786" max="12786" width="4" style="234" bestFit="1" customWidth="1"/>
    <col min="12787" max="12787" width="5" style="234" customWidth="1"/>
    <col min="12788" max="12788" width="15.453125" style="234" customWidth="1"/>
    <col min="12789" max="12803" width="12.90625" style="234" customWidth="1"/>
    <col min="12804" max="12804" width="15.7265625" style="234" bestFit="1" customWidth="1"/>
    <col min="12805" max="13041" width="9" style="234"/>
    <col min="13042" max="13042" width="4" style="234" bestFit="1" customWidth="1"/>
    <col min="13043" max="13043" width="5" style="234" customWidth="1"/>
    <col min="13044" max="13044" width="15.453125" style="234" customWidth="1"/>
    <col min="13045" max="13059" width="12.90625" style="234" customWidth="1"/>
    <col min="13060" max="13060" width="15.7265625" style="234" bestFit="1" customWidth="1"/>
    <col min="13061" max="13297" width="9" style="234"/>
    <col min="13298" max="13298" width="4" style="234" bestFit="1" customWidth="1"/>
    <col min="13299" max="13299" width="5" style="234" customWidth="1"/>
    <col min="13300" max="13300" width="15.453125" style="234" customWidth="1"/>
    <col min="13301" max="13315" width="12.90625" style="234" customWidth="1"/>
    <col min="13316" max="13316" width="15.7265625" style="234" bestFit="1" customWidth="1"/>
    <col min="13317" max="13553" width="9" style="234"/>
    <col min="13554" max="13554" width="4" style="234" bestFit="1" customWidth="1"/>
    <col min="13555" max="13555" width="5" style="234" customWidth="1"/>
    <col min="13556" max="13556" width="15.453125" style="234" customWidth="1"/>
    <col min="13557" max="13571" width="12.90625" style="234" customWidth="1"/>
    <col min="13572" max="13572" width="15.7265625" style="234" bestFit="1" customWidth="1"/>
    <col min="13573" max="13809" width="9" style="234"/>
    <col min="13810" max="13810" width="4" style="234" bestFit="1" customWidth="1"/>
    <col min="13811" max="13811" width="5" style="234" customWidth="1"/>
    <col min="13812" max="13812" width="15.453125" style="234" customWidth="1"/>
    <col min="13813" max="13827" width="12.90625" style="234" customWidth="1"/>
    <col min="13828" max="13828" width="15.7265625" style="234" bestFit="1" customWidth="1"/>
    <col min="13829" max="14065" width="9" style="234"/>
    <col min="14066" max="14066" width="4" style="234" bestFit="1" customWidth="1"/>
    <col min="14067" max="14067" width="5" style="234" customWidth="1"/>
    <col min="14068" max="14068" width="15.453125" style="234" customWidth="1"/>
    <col min="14069" max="14083" width="12.90625" style="234" customWidth="1"/>
    <col min="14084" max="14084" width="15.7265625" style="234" bestFit="1" customWidth="1"/>
    <col min="14085" max="14321" width="9" style="234"/>
    <col min="14322" max="14322" width="4" style="234" bestFit="1" customWidth="1"/>
    <col min="14323" max="14323" width="5" style="234" customWidth="1"/>
    <col min="14324" max="14324" width="15.453125" style="234" customWidth="1"/>
    <col min="14325" max="14339" width="12.90625" style="234" customWidth="1"/>
    <col min="14340" max="14340" width="15.7265625" style="234" bestFit="1" customWidth="1"/>
    <col min="14341" max="14577" width="9" style="234"/>
    <col min="14578" max="14578" width="4" style="234" bestFit="1" customWidth="1"/>
    <col min="14579" max="14579" width="5" style="234" customWidth="1"/>
    <col min="14580" max="14580" width="15.453125" style="234" customWidth="1"/>
    <col min="14581" max="14595" width="12.90625" style="234" customWidth="1"/>
    <col min="14596" max="14596" width="15.7265625" style="234" bestFit="1" customWidth="1"/>
    <col min="14597" max="14833" width="9" style="234"/>
    <col min="14834" max="14834" width="4" style="234" bestFit="1" customWidth="1"/>
    <col min="14835" max="14835" width="5" style="234" customWidth="1"/>
    <col min="14836" max="14836" width="15.453125" style="234" customWidth="1"/>
    <col min="14837" max="14851" width="12.90625" style="234" customWidth="1"/>
    <col min="14852" max="14852" width="15.7265625" style="234" bestFit="1" customWidth="1"/>
    <col min="14853" max="15089" width="9" style="234"/>
    <col min="15090" max="15090" width="4" style="234" bestFit="1" customWidth="1"/>
    <col min="15091" max="15091" width="5" style="234" customWidth="1"/>
    <col min="15092" max="15092" width="15.453125" style="234" customWidth="1"/>
    <col min="15093" max="15107" width="12.90625" style="234" customWidth="1"/>
    <col min="15108" max="15108" width="15.7265625" style="234" bestFit="1" customWidth="1"/>
    <col min="15109" max="15345" width="9" style="234"/>
    <col min="15346" max="15346" width="4" style="234" bestFit="1" customWidth="1"/>
    <col min="15347" max="15347" width="5" style="234" customWidth="1"/>
    <col min="15348" max="15348" width="15.453125" style="234" customWidth="1"/>
    <col min="15349" max="15363" width="12.90625" style="234" customWidth="1"/>
    <col min="15364" max="15364" width="15.7265625" style="234" bestFit="1" customWidth="1"/>
    <col min="15365" max="15601" width="9" style="234"/>
    <col min="15602" max="15602" width="4" style="234" bestFit="1" customWidth="1"/>
    <col min="15603" max="15603" width="5" style="234" customWidth="1"/>
    <col min="15604" max="15604" width="15.453125" style="234" customWidth="1"/>
    <col min="15605" max="15619" width="12.90625" style="234" customWidth="1"/>
    <col min="15620" max="15620" width="15.7265625" style="234" bestFit="1" customWidth="1"/>
    <col min="15621" max="15857" width="9" style="234"/>
    <col min="15858" max="15858" width="4" style="234" bestFit="1" customWidth="1"/>
    <col min="15859" max="15859" width="5" style="234" customWidth="1"/>
    <col min="15860" max="15860" width="15.453125" style="234" customWidth="1"/>
    <col min="15861" max="15875" width="12.90625" style="234" customWidth="1"/>
    <col min="15876" max="15876" width="15.7265625" style="234" bestFit="1" customWidth="1"/>
    <col min="15877" max="16113" width="9" style="234"/>
    <col min="16114" max="16114" width="4" style="234" bestFit="1" customWidth="1"/>
    <col min="16115" max="16115" width="5" style="234" customWidth="1"/>
    <col min="16116" max="16116" width="15.453125" style="234" customWidth="1"/>
    <col min="16117" max="16131" width="12.90625" style="234" customWidth="1"/>
    <col min="16132" max="16132" width="15.7265625" style="234" bestFit="1" customWidth="1"/>
    <col min="16133" max="16379" width="9" style="234"/>
    <col min="16380" max="16384" width="8.7265625" style="234" customWidth="1"/>
  </cols>
  <sheetData>
    <row r="1" spans="1:3" ht="15" customHeight="1">
      <c r="A1" s="240" t="s">
        <v>271</v>
      </c>
    </row>
    <row r="2" spans="1:3" ht="24" customHeight="1">
      <c r="A2" s="344" t="s">
        <v>316</v>
      </c>
      <c r="B2" s="344"/>
      <c r="C2" s="344"/>
    </row>
    <row r="3" spans="1:3" ht="33.75" customHeight="1">
      <c r="A3" s="241"/>
      <c r="B3" s="241"/>
      <c r="C3" s="242" t="s">
        <v>272</v>
      </c>
    </row>
    <row r="4" spans="1:3" ht="180" customHeight="1">
      <c r="A4" s="237" t="s">
        <v>270</v>
      </c>
      <c r="B4" s="236" t="s">
        <v>269</v>
      </c>
      <c r="C4" s="239"/>
    </row>
    <row r="5" spans="1:3" ht="180" customHeight="1">
      <c r="A5" s="237" t="s">
        <v>268</v>
      </c>
      <c r="B5" s="236" t="s">
        <v>267</v>
      </c>
      <c r="C5" s="238"/>
    </row>
    <row r="6" spans="1:3" ht="180" customHeight="1">
      <c r="A6" s="237" t="s">
        <v>266</v>
      </c>
      <c r="B6" s="236" t="s">
        <v>265</v>
      </c>
      <c r="C6" s="235"/>
    </row>
    <row r="7" spans="1:3" ht="196.5" customHeight="1">
      <c r="A7" s="237" t="s">
        <v>264</v>
      </c>
      <c r="B7" s="236" t="s">
        <v>263</v>
      </c>
      <c r="C7" s="235"/>
    </row>
  </sheetData>
  <mergeCells count="1">
    <mergeCell ref="A2:C2"/>
  </mergeCells>
  <phoneticPr fontId="4"/>
  <printOptions horizontalCentered="1"/>
  <pageMargins left="0.78740157480314965" right="0.78740157480314965" top="0.98425196850393704" bottom="0.39370078740157483" header="0.70866141732283472" footer="0.51181102362204722"/>
  <pageSetup paperSize="9" scale="89" orientation="portrait" r:id="rId1"/>
  <headerFooter alignWithMargins="0">
    <oddHeader xml:space="preserve">&amp;C&amp;12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D25"/>
  <sheetViews>
    <sheetView showGridLines="0" zoomScale="130" zoomScaleNormal="130" workbookViewId="0">
      <selection activeCell="B10" sqref="B10"/>
    </sheetView>
  </sheetViews>
  <sheetFormatPr defaultColWidth="9" defaultRowHeight="12.5"/>
  <cols>
    <col min="1" max="1" width="33.08984375" style="3" customWidth="1"/>
    <col min="2" max="2" width="27.90625" style="3" customWidth="1"/>
    <col min="3" max="3" width="27.08984375" style="3" customWidth="1"/>
    <col min="4" max="16384" width="9" style="3"/>
  </cols>
  <sheetData>
    <row r="1" spans="1:4">
      <c r="A1" s="3" t="s">
        <v>261</v>
      </c>
    </row>
    <row r="2" spans="1:4" ht="17.25" customHeight="1">
      <c r="A2" s="2"/>
      <c r="B2" s="2"/>
      <c r="C2" s="16" t="s">
        <v>12</v>
      </c>
    </row>
    <row r="3" spans="1:4" ht="17.25" customHeight="1">
      <c r="A3" s="347" t="s">
        <v>315</v>
      </c>
      <c r="B3" s="348"/>
      <c r="C3" s="348"/>
      <c r="D3" s="15"/>
    </row>
    <row r="4" spans="1:4" ht="17.25" customHeight="1">
      <c r="A4" s="348"/>
      <c r="B4" s="348"/>
      <c r="C4" s="348"/>
      <c r="D4" s="15"/>
    </row>
    <row r="5" spans="1:4" ht="17.25" customHeight="1">
      <c r="A5" s="4" t="s">
        <v>4</v>
      </c>
      <c r="B5" s="5" t="s">
        <v>7</v>
      </c>
      <c r="C5" s="5" t="s">
        <v>7</v>
      </c>
      <c r="D5" s="3" t="s">
        <v>7</v>
      </c>
    </row>
    <row r="6" spans="1:4" ht="17.25" customHeight="1">
      <c r="A6" s="6" t="s">
        <v>2</v>
      </c>
      <c r="B6" s="6" t="s">
        <v>3</v>
      </c>
      <c r="C6" s="6" t="s">
        <v>13</v>
      </c>
    </row>
    <row r="7" spans="1:4" ht="17.25" customHeight="1">
      <c r="A7" s="7" t="s">
        <v>53</v>
      </c>
      <c r="B7" s="206">
        <f>★補助額計算書★!L88</f>
        <v>0</v>
      </c>
      <c r="C7" s="8"/>
    </row>
    <row r="8" spans="1:4" ht="17.25" customHeight="1">
      <c r="A8" s="7" t="s">
        <v>54</v>
      </c>
      <c r="B8" s="225">
        <f>B18-B7-B9</f>
        <v>0</v>
      </c>
      <c r="C8" s="209" t="s">
        <v>246</v>
      </c>
    </row>
    <row r="9" spans="1:4" ht="17.25" customHeight="1">
      <c r="A9" s="7" t="s">
        <v>55</v>
      </c>
      <c r="B9" s="186"/>
      <c r="C9" s="187"/>
    </row>
    <row r="10" spans="1:4" ht="17.25" customHeight="1">
      <c r="A10" s="6" t="s">
        <v>0</v>
      </c>
      <c r="B10" s="207">
        <f>SUM(B7,B8,B9)</f>
        <v>0</v>
      </c>
      <c r="C10" s="9"/>
    </row>
    <row r="11" spans="1:4" ht="17.25" customHeight="1">
      <c r="A11" s="10" t="s">
        <v>6</v>
      </c>
      <c r="B11" s="10"/>
      <c r="C11" s="10"/>
    </row>
    <row r="12" spans="1:4" ht="17.25" customHeight="1">
      <c r="A12" s="11"/>
      <c r="B12" s="11"/>
      <c r="C12" s="11"/>
    </row>
    <row r="13" spans="1:4" ht="17.25" customHeight="1">
      <c r="A13" s="12" t="s">
        <v>5</v>
      </c>
      <c r="B13" s="12"/>
      <c r="C13" s="13"/>
    </row>
    <row r="14" spans="1:4" ht="17.25" customHeight="1">
      <c r="A14" s="6" t="s">
        <v>2</v>
      </c>
      <c r="B14" s="6" t="s">
        <v>3</v>
      </c>
      <c r="C14" s="6" t="s">
        <v>13</v>
      </c>
    </row>
    <row r="15" spans="1:4" ht="17.25" customHeight="1">
      <c r="A15" s="34" t="s">
        <v>233</v>
      </c>
      <c r="B15" s="206">
        <f>'別紙１ '!C11</f>
        <v>0</v>
      </c>
      <c r="C15" s="8"/>
    </row>
    <row r="16" spans="1:4" ht="29.25" customHeight="1">
      <c r="A16" s="188" t="s">
        <v>234</v>
      </c>
      <c r="B16" s="206">
        <f>'別紙１ '!C12</f>
        <v>0</v>
      </c>
      <c r="C16" s="8"/>
    </row>
    <row r="17" spans="1:3" ht="17.25" customHeight="1">
      <c r="A17" s="188" t="s">
        <v>235</v>
      </c>
      <c r="B17" s="206">
        <f>'別紙１ '!C13</f>
        <v>0</v>
      </c>
      <c r="C17" s="8"/>
    </row>
    <row r="18" spans="1:3" ht="17.25" customHeight="1">
      <c r="A18" s="6" t="s">
        <v>0</v>
      </c>
      <c r="B18" s="208">
        <f>SUM(B15:B17)</f>
        <v>0</v>
      </c>
      <c r="C18" s="9"/>
    </row>
    <row r="19" spans="1:3" ht="17.25" customHeight="1">
      <c r="A19" s="349" t="s">
        <v>52</v>
      </c>
      <c r="B19" s="349"/>
      <c r="C19" s="349"/>
    </row>
    <row r="20" spans="1:3" ht="17.25" customHeight="1">
      <c r="A20" s="17"/>
    </row>
    <row r="21" spans="1:3" ht="17.25" customHeight="1">
      <c r="A21" s="11"/>
      <c r="B21" s="14"/>
      <c r="C21" s="14"/>
    </row>
    <row r="22" spans="1:3">
      <c r="A22" s="11"/>
      <c r="B22" s="11"/>
    </row>
    <row r="23" spans="1:3">
      <c r="A23" s="345"/>
      <c r="B23" s="345"/>
      <c r="C23" s="346"/>
    </row>
    <row r="24" spans="1:3">
      <c r="A24" s="11"/>
      <c r="B24" s="11"/>
      <c r="C24" s="3" t="s">
        <v>11</v>
      </c>
    </row>
    <row r="25" spans="1:3">
      <c r="A25" s="11"/>
      <c r="B25" s="11"/>
      <c r="C25" s="3" t="s">
        <v>11</v>
      </c>
    </row>
  </sheetData>
  <mergeCells count="3">
    <mergeCell ref="A23:C23"/>
    <mergeCell ref="A3:C4"/>
    <mergeCell ref="A19:C19"/>
  </mergeCells>
  <phoneticPr fontId="4"/>
  <printOptions horizontalCentered="1"/>
  <pageMargins left="0.59055118110236227" right="0.59055118110236227" top="0.39370078740157483" bottom="0.31496062992125984" header="0.9055118110236221" footer="0.51181102362204722"/>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3DBA1-9894-4066-8945-F0D36E4E08F1}">
  <sheetPr>
    <tabColor rgb="FF0070C0"/>
    <pageSetUpPr fitToPage="1"/>
  </sheetPr>
  <dimension ref="A5:P142"/>
  <sheetViews>
    <sheetView view="pageBreakPreview" topLeftCell="A26" zoomScale="85" zoomScaleNormal="115" zoomScaleSheetLayoutView="85" workbookViewId="0">
      <selection activeCell="J73" sqref="J73"/>
    </sheetView>
  </sheetViews>
  <sheetFormatPr defaultColWidth="8.7265625" defaultRowHeight="13"/>
  <cols>
    <col min="1" max="15" width="10.08984375" style="40" customWidth="1"/>
    <col min="16" max="26" width="9" style="40" customWidth="1"/>
    <col min="27" max="16384" width="8.7265625" style="40"/>
  </cols>
  <sheetData>
    <row r="5" spans="1:1" ht="24" customHeight="1">
      <c r="A5" s="39" t="s">
        <v>59</v>
      </c>
    </row>
    <row r="6" spans="1:1" ht="24" customHeight="1">
      <c r="A6" s="39"/>
    </row>
    <row r="7" spans="1:1" ht="24" customHeight="1"/>
    <row r="8" spans="1:1" ht="24" customHeight="1"/>
    <row r="9" spans="1:1" ht="24" customHeight="1"/>
    <row r="10" spans="1:1" ht="24" customHeight="1"/>
    <row r="11" spans="1:1" ht="24" customHeight="1"/>
    <row r="12" spans="1:1" ht="24" customHeight="1"/>
    <row r="13" spans="1:1" ht="24" customHeight="1"/>
    <row r="14" spans="1:1" ht="24" customHeight="1"/>
    <row r="15" spans="1:1" ht="24" customHeight="1"/>
    <row r="16" spans="1:1" ht="24" hidden="1" customHeight="1"/>
    <row r="17" spans="1:10" ht="24" customHeight="1">
      <c r="A17" s="41" t="s">
        <v>60</v>
      </c>
    </row>
    <row r="18" spans="1:10" ht="24" customHeight="1">
      <c r="A18" s="41" t="s">
        <v>61</v>
      </c>
    </row>
    <row r="19" spans="1:10" ht="24" customHeight="1">
      <c r="A19" s="41" t="s">
        <v>62</v>
      </c>
    </row>
    <row r="20" spans="1:10" ht="24" customHeight="1">
      <c r="A20" s="41" t="s">
        <v>63</v>
      </c>
    </row>
    <row r="21" spans="1:10" ht="24" customHeight="1">
      <c r="A21" s="41" t="s">
        <v>64</v>
      </c>
    </row>
    <row r="22" spans="1:10" ht="24" customHeight="1">
      <c r="A22" s="41" t="s">
        <v>252</v>
      </c>
    </row>
    <row r="23" spans="1:10" ht="24" customHeight="1">
      <c r="A23" s="46" t="s">
        <v>251</v>
      </c>
      <c r="B23" s="47"/>
      <c r="C23" s="47"/>
      <c r="D23" s="47"/>
      <c r="E23" s="47"/>
      <c r="F23" s="47"/>
      <c r="G23" s="47"/>
      <c r="H23" s="47"/>
      <c r="I23" s="222"/>
      <c r="J23" s="47"/>
    </row>
    <row r="24" spans="1:10" s="43" customFormat="1" ht="28.9" customHeight="1">
      <c r="A24" s="319" t="s">
        <v>65</v>
      </c>
      <c r="B24" s="223"/>
      <c r="C24" s="223"/>
      <c r="D24" s="223"/>
      <c r="E24" s="223"/>
      <c r="F24" s="223"/>
      <c r="G24" s="223"/>
      <c r="H24" s="223"/>
      <c r="I24" s="223"/>
      <c r="J24" s="223"/>
    </row>
    <row r="25" spans="1:10" ht="24" customHeight="1">
      <c r="A25" s="319" t="s">
        <v>66</v>
      </c>
      <c r="B25" s="47"/>
      <c r="C25" s="47"/>
      <c r="D25" s="47"/>
      <c r="E25" s="47"/>
      <c r="F25" s="47"/>
      <c r="G25" s="47"/>
      <c r="H25" s="47"/>
      <c r="I25" s="47"/>
      <c r="J25" s="47"/>
    </row>
    <row r="26" spans="1:10" s="43" customFormat="1" ht="24" customHeight="1">
      <c r="A26" s="325" t="s">
        <v>311</v>
      </c>
      <c r="B26" s="223"/>
      <c r="C26" s="223"/>
      <c r="D26" s="223"/>
      <c r="E26" s="223"/>
      <c r="F26" s="223"/>
      <c r="G26" s="223"/>
      <c r="H26" s="223"/>
      <c r="I26" s="223"/>
      <c r="J26" s="223"/>
    </row>
    <row r="27" spans="1:10" ht="24" customHeight="1">
      <c r="A27" s="41" t="s">
        <v>253</v>
      </c>
    </row>
    <row r="28" spans="1:10" s="43" customFormat="1" ht="28.9" customHeight="1">
      <c r="A28" s="41" t="s">
        <v>254</v>
      </c>
      <c r="B28" s="42"/>
    </row>
    <row r="29" spans="1:10" s="43" customFormat="1" ht="28.9" customHeight="1">
      <c r="A29" s="42" t="s">
        <v>255</v>
      </c>
    </row>
    <row r="30" spans="1:10" s="43" customFormat="1" ht="28.9" customHeight="1">
      <c r="A30" s="42" t="s">
        <v>320</v>
      </c>
    </row>
    <row r="31" spans="1:10" s="43" customFormat="1" ht="28.9" customHeight="1">
      <c r="A31" s="42" t="s">
        <v>321</v>
      </c>
    </row>
    <row r="32" spans="1:10" s="43" customFormat="1" ht="28.9" customHeight="1">
      <c r="A32" s="42"/>
    </row>
    <row r="33" spans="1:1" ht="24" customHeight="1">
      <c r="A33" s="39" t="s">
        <v>67</v>
      </c>
    </row>
    <row r="34" spans="1:1" ht="24" customHeight="1">
      <c r="A34" s="41"/>
    </row>
    <row r="35" spans="1:1" ht="24" customHeight="1">
      <c r="A35" s="41"/>
    </row>
    <row r="36" spans="1:1" ht="24" customHeight="1">
      <c r="A36" s="41" t="s">
        <v>68</v>
      </c>
    </row>
    <row r="37" spans="1:1" ht="24" customHeight="1">
      <c r="A37" s="41" t="s">
        <v>69</v>
      </c>
    </row>
    <row r="38" spans="1:1" ht="24" customHeight="1">
      <c r="A38" s="39"/>
    </row>
    <row r="39" spans="1:1" ht="24" customHeight="1">
      <c r="A39" s="39" t="s">
        <v>70</v>
      </c>
    </row>
    <row r="61" spans="1:1" ht="24" customHeight="1">
      <c r="A61" s="41" t="s">
        <v>71</v>
      </c>
    </row>
    <row r="62" spans="1:1" ht="24" customHeight="1">
      <c r="A62" s="44" t="s">
        <v>72</v>
      </c>
    </row>
    <row r="63" spans="1:1" ht="24" customHeight="1">
      <c r="A63" s="41" t="s">
        <v>73</v>
      </c>
    </row>
    <row r="64" spans="1:1" ht="24" customHeight="1">
      <c r="A64" s="41" t="s">
        <v>74</v>
      </c>
    </row>
    <row r="65" spans="1:16" ht="24" customHeight="1">
      <c r="A65" s="41" t="s">
        <v>75</v>
      </c>
    </row>
    <row r="66" spans="1:16" ht="24" customHeight="1">
      <c r="A66" s="41" t="s">
        <v>76</v>
      </c>
    </row>
    <row r="67" spans="1:16" ht="24" customHeight="1">
      <c r="A67" s="41" t="s">
        <v>77</v>
      </c>
    </row>
    <row r="68" spans="1:16" ht="24" customHeight="1">
      <c r="A68" s="41" t="s">
        <v>78</v>
      </c>
    </row>
    <row r="69" spans="1:16" ht="24" customHeight="1">
      <c r="A69" s="41" t="s">
        <v>79</v>
      </c>
    </row>
    <row r="70" spans="1:16" ht="24" customHeight="1">
      <c r="A70" s="41" t="s">
        <v>80</v>
      </c>
    </row>
    <row r="71" spans="1:16" ht="24" customHeight="1">
      <c r="A71" s="41" t="s">
        <v>81</v>
      </c>
    </row>
    <row r="72" spans="1:16" ht="24" customHeight="1">
      <c r="A72" s="41" t="s">
        <v>82</v>
      </c>
    </row>
    <row r="73" spans="1:16" ht="24" customHeight="1">
      <c r="A73" s="41" t="s">
        <v>83</v>
      </c>
    </row>
    <row r="74" spans="1:16" ht="24" customHeight="1">
      <c r="A74" s="41" t="s">
        <v>84</v>
      </c>
    </row>
    <row r="75" spans="1:16" ht="24" customHeight="1">
      <c r="A75" s="41" t="s">
        <v>85</v>
      </c>
      <c r="P75" s="45"/>
    </row>
    <row r="76" spans="1:16" ht="24" customHeight="1">
      <c r="A76" s="41" t="s">
        <v>86</v>
      </c>
      <c r="P76" s="45"/>
    </row>
    <row r="77" spans="1:16" ht="24" customHeight="1">
      <c r="A77" s="46" t="s">
        <v>256</v>
      </c>
      <c r="B77" s="47"/>
      <c r="C77" s="47"/>
    </row>
    <row r="78" spans="1:16" ht="24" customHeight="1">
      <c r="A78" s="350" t="s">
        <v>257</v>
      </c>
      <c r="B78" s="350"/>
      <c r="C78" s="350"/>
      <c r="D78" s="350"/>
      <c r="E78" s="350"/>
      <c r="F78" s="350"/>
      <c r="G78" s="350"/>
      <c r="H78" s="350"/>
      <c r="I78" s="350"/>
      <c r="J78" s="350"/>
      <c r="K78" s="350"/>
      <c r="L78" s="350"/>
      <c r="M78" s="350"/>
      <c r="N78" s="350"/>
      <c r="O78" s="350"/>
      <c r="P78" s="350"/>
    </row>
    <row r="79" spans="1:16" ht="25.9" customHeight="1">
      <c r="A79" s="46" t="s">
        <v>323</v>
      </c>
      <c r="B79" s="47"/>
      <c r="C79" s="47"/>
    </row>
    <row r="80" spans="1:16" ht="25.9" customHeight="1">
      <c r="A80" s="46"/>
      <c r="B80" s="47"/>
      <c r="C80" s="47"/>
    </row>
    <row r="81" spans="1:1" ht="24" customHeight="1">
      <c r="A81" s="39" t="s">
        <v>87</v>
      </c>
    </row>
    <row r="82" spans="1:1" ht="24" customHeight="1"/>
    <row r="83" spans="1:1" ht="24" customHeight="1"/>
    <row r="84" spans="1:1" ht="24" customHeight="1"/>
    <row r="85" spans="1:1" ht="24" customHeight="1"/>
    <row r="86" spans="1:1" ht="24" customHeight="1"/>
    <row r="87" spans="1:1" ht="24" customHeight="1"/>
    <row r="88" spans="1:1" ht="24" customHeight="1"/>
    <row r="89" spans="1:1" ht="24" customHeight="1"/>
    <row r="90" spans="1:1" ht="24" customHeight="1"/>
    <row r="91" spans="1:1" ht="24" customHeight="1">
      <c r="A91" s="41"/>
    </row>
    <row r="92" spans="1:1" ht="24" customHeight="1">
      <c r="A92" s="41" t="s">
        <v>88</v>
      </c>
    </row>
    <row r="93" spans="1:1" ht="24" customHeight="1">
      <c r="A93" s="41" t="s">
        <v>89</v>
      </c>
    </row>
    <row r="94" spans="1:1" ht="24" customHeight="1">
      <c r="A94" s="41" t="s">
        <v>90</v>
      </c>
    </row>
    <row r="95" spans="1:1" ht="24" customHeight="1">
      <c r="A95" s="44" t="s">
        <v>91</v>
      </c>
    </row>
    <row r="96" spans="1:1" ht="24" customHeight="1">
      <c r="A96" s="41" t="s">
        <v>92</v>
      </c>
    </row>
    <row r="97" spans="1:1" ht="24" customHeight="1">
      <c r="A97" s="41" t="s">
        <v>93</v>
      </c>
    </row>
    <row r="98" spans="1:1" ht="24" customHeight="1">
      <c r="A98" s="41" t="s">
        <v>322</v>
      </c>
    </row>
    <row r="99" spans="1:1" ht="24" customHeight="1">
      <c r="A99" s="41"/>
    </row>
    <row r="100" spans="1:1" ht="24" customHeight="1">
      <c r="A100" s="41"/>
    </row>
    <row r="101" spans="1:1" ht="24" customHeight="1"/>
    <row r="102" spans="1:1" ht="24" customHeight="1">
      <c r="A102" s="39" t="s">
        <v>94</v>
      </c>
    </row>
    <row r="103" spans="1:1" ht="24" customHeight="1"/>
    <row r="104" spans="1:1" ht="24" customHeight="1"/>
    <row r="105" spans="1:1" ht="24" customHeight="1"/>
    <row r="106" spans="1:1" ht="24" customHeight="1"/>
    <row r="107" spans="1:1" ht="24" customHeight="1"/>
    <row r="108" spans="1:1" ht="24" customHeight="1"/>
    <row r="109" spans="1:1" ht="24" customHeight="1"/>
    <row r="110" spans="1:1" ht="24" customHeight="1"/>
    <row r="111" spans="1:1" ht="24" customHeight="1"/>
    <row r="112" spans="1:1" ht="24" customHeight="1"/>
    <row r="113" spans="1:1" ht="14.5" customHeight="1"/>
    <row r="114" spans="1:1" ht="24" customHeight="1">
      <c r="A114" s="41" t="s">
        <v>95</v>
      </c>
    </row>
    <row r="115" spans="1:1" ht="24" customHeight="1">
      <c r="A115" s="41" t="s">
        <v>89</v>
      </c>
    </row>
    <row r="116" spans="1:1" ht="24" customHeight="1">
      <c r="A116" s="41" t="s">
        <v>96</v>
      </c>
    </row>
    <row r="117" spans="1:1" ht="24" customHeight="1">
      <c r="A117" s="41" t="s">
        <v>97</v>
      </c>
    </row>
    <row r="118" spans="1:1" ht="24" customHeight="1">
      <c r="A118" s="44" t="s">
        <v>72</v>
      </c>
    </row>
    <row r="119" spans="1:1" ht="24" customHeight="1">
      <c r="A119" s="41" t="s">
        <v>98</v>
      </c>
    </row>
    <row r="120" spans="1:1" ht="24" customHeight="1">
      <c r="A120" s="41" t="s">
        <v>99</v>
      </c>
    </row>
    <row r="121" spans="1:1" ht="24" customHeight="1">
      <c r="A121" s="41" t="s">
        <v>100</v>
      </c>
    </row>
    <row r="122" spans="1:1" ht="24" customHeight="1">
      <c r="A122" s="41" t="s">
        <v>101</v>
      </c>
    </row>
    <row r="123" spans="1:1" ht="24" customHeight="1"/>
    <row r="124" spans="1:1" ht="24" customHeight="1">
      <c r="A124" s="39" t="s">
        <v>102</v>
      </c>
    </row>
    <row r="125" spans="1:1" ht="24" customHeight="1"/>
    <row r="126" spans="1:1" ht="24" customHeight="1"/>
    <row r="127" spans="1:1" ht="24" customHeight="1"/>
    <row r="128" spans="1:1" ht="24" customHeight="1"/>
    <row r="129" spans="1:1" ht="24" customHeight="1"/>
    <row r="130" spans="1:1" ht="24" customHeight="1"/>
    <row r="131" spans="1:1" ht="24" customHeight="1">
      <c r="A131" s="41" t="s">
        <v>103</v>
      </c>
    </row>
    <row r="132" spans="1:1" ht="24" customHeight="1">
      <c r="A132" s="44" t="s">
        <v>72</v>
      </c>
    </row>
    <row r="133" spans="1:1" ht="24" customHeight="1">
      <c r="A133" s="41" t="s">
        <v>104</v>
      </c>
    </row>
    <row r="134" spans="1:1" ht="24" customHeight="1"/>
    <row r="135" spans="1:1" ht="18.5">
      <c r="A135" s="39" t="s">
        <v>258</v>
      </c>
    </row>
    <row r="141" spans="1:1" ht="24" customHeight="1"/>
    <row r="142" spans="1:1" ht="18.5">
      <c r="A142" s="41" t="s">
        <v>105</v>
      </c>
    </row>
  </sheetData>
  <mergeCells count="1">
    <mergeCell ref="A78:P78"/>
  </mergeCells>
  <phoneticPr fontId="4"/>
  <pageMargins left="0.7" right="0.7" top="0.75" bottom="0.75" header="0.3" footer="0.3"/>
  <pageSetup paperSize="9" scale="55" fitToHeight="0" orientation="portrait" r:id="rId1"/>
  <rowBreaks count="3" manualBreakCount="3">
    <brk id="38" max="15" man="1"/>
    <brk id="80" max="15" man="1"/>
    <brk id="122" max="1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2A77-8AE2-4382-A9B7-E15F80B14051}">
  <sheetPr>
    <tabColor theme="8" tint="0.79998168889431442"/>
    <pageSetUpPr fitToPage="1"/>
  </sheetPr>
  <dimension ref="A1:O91"/>
  <sheetViews>
    <sheetView showGridLines="0" view="pageBreakPreview" topLeftCell="A60" zoomScale="55" zoomScaleNormal="70" zoomScaleSheetLayoutView="55" workbookViewId="0">
      <selection activeCell="F36" sqref="F36"/>
    </sheetView>
  </sheetViews>
  <sheetFormatPr defaultColWidth="9.453125" defaultRowHeight="15"/>
  <cols>
    <col min="1" max="1" width="7.36328125" style="49" customWidth="1"/>
    <col min="2" max="2" width="2.7265625" style="49" customWidth="1"/>
    <col min="3" max="3" width="77.26953125" style="49" customWidth="1"/>
    <col min="4" max="4" width="15.08984375" style="49" customWidth="1"/>
    <col min="5" max="5" width="42" style="49" customWidth="1"/>
    <col min="6" max="6" width="37.90625" style="49" customWidth="1"/>
    <col min="7" max="7" width="21.36328125" style="49" customWidth="1"/>
    <col min="8" max="8" width="28.6328125" style="49" customWidth="1"/>
    <col min="9" max="9" width="43.81640625" style="49" customWidth="1"/>
    <col min="10" max="10" width="25.26953125" style="49" customWidth="1"/>
    <col min="11" max="13" width="18.08984375" style="49" customWidth="1"/>
    <col min="14" max="14" width="2.90625" style="49" customWidth="1"/>
    <col min="15" max="16384" width="9.453125" style="49"/>
  </cols>
  <sheetData>
    <row r="1" spans="1:13" ht="44.5" customHeight="1">
      <c r="A1" s="48" t="s">
        <v>260</v>
      </c>
    </row>
    <row r="2" spans="1:13" ht="7.15" customHeight="1" thickBot="1"/>
    <row r="3" spans="1:13" ht="24" customHeight="1">
      <c r="B3" s="50" t="s">
        <v>106</v>
      </c>
      <c r="C3" s="51"/>
      <c r="D3" s="51"/>
      <c r="E3" s="51"/>
      <c r="F3" s="51"/>
      <c r="G3" s="51"/>
      <c r="H3" s="51"/>
      <c r="I3" s="51"/>
      <c r="J3" s="51"/>
      <c r="K3" s="51"/>
      <c r="L3" s="51"/>
      <c r="M3" s="52"/>
    </row>
    <row r="4" spans="1:13" ht="4.9000000000000004" customHeight="1">
      <c r="B4" s="53"/>
      <c r="C4" s="54"/>
      <c r="D4" s="54"/>
      <c r="E4" s="54"/>
      <c r="F4" s="54"/>
      <c r="G4" s="54"/>
      <c r="H4" s="54"/>
      <c r="I4" s="54"/>
      <c r="J4" s="54"/>
      <c r="K4" s="54"/>
      <c r="L4" s="54"/>
      <c r="M4" s="55"/>
    </row>
    <row r="5" spans="1:13" ht="22.5" thickBot="1">
      <c r="B5" s="56" t="s">
        <v>312</v>
      </c>
      <c r="C5" s="57"/>
      <c r="D5" s="57"/>
      <c r="E5" s="57"/>
      <c r="F5" s="54"/>
      <c r="G5" s="54"/>
      <c r="H5" s="54"/>
      <c r="I5" s="54"/>
      <c r="J5" s="54"/>
      <c r="K5" s="54"/>
      <c r="L5" s="54"/>
      <c r="M5" s="55"/>
    </row>
    <row r="6" spans="1:13" ht="23" thickTop="1" thickBot="1">
      <c r="B6" s="403" t="s">
        <v>107</v>
      </c>
      <c r="C6" s="404"/>
      <c r="D6" s="58"/>
      <c r="E6" s="58"/>
      <c r="F6" s="191" t="str" cm="1">
        <f t="array" ref="F6">_xlfn.IFS(B6="（プルダウンから選択）","",B6="はい","※②を入力してください",B6="いいえ","※②は入力不要です。③以降を回答してください")</f>
        <v/>
      </c>
      <c r="G6" s="54"/>
      <c r="H6" s="54"/>
      <c r="I6" s="54"/>
      <c r="J6" s="54"/>
      <c r="K6" s="54"/>
      <c r="L6" s="54"/>
      <c r="M6" s="55"/>
    </row>
    <row r="7" spans="1:13" ht="5.5" customHeight="1" thickTop="1">
      <c r="B7" s="59"/>
      <c r="C7" s="54"/>
      <c r="D7" s="54"/>
      <c r="E7" s="54"/>
      <c r="F7" s="54"/>
      <c r="G7" s="54"/>
      <c r="H7" s="54"/>
      <c r="I7" s="54"/>
      <c r="J7" s="54"/>
      <c r="K7" s="54"/>
      <c r="L7" s="54"/>
      <c r="M7" s="55"/>
    </row>
    <row r="8" spans="1:13" ht="22.5" thickBot="1">
      <c r="B8" s="56" t="s">
        <v>313</v>
      </c>
      <c r="C8" s="60"/>
      <c r="D8" s="60"/>
      <c r="E8" s="60"/>
      <c r="F8" s="54"/>
      <c r="G8" s="54"/>
      <c r="H8" s="54"/>
      <c r="I8" s="54"/>
      <c r="J8" s="54"/>
      <c r="K8" s="54"/>
      <c r="L8" s="54"/>
      <c r="M8" s="55"/>
    </row>
    <row r="9" spans="1:13" ht="23" thickTop="1" thickBot="1">
      <c r="B9" s="403" t="s">
        <v>107</v>
      </c>
      <c r="C9" s="404"/>
      <c r="D9" s="58"/>
      <c r="E9" s="58"/>
      <c r="F9" s="54"/>
      <c r="G9" s="54"/>
      <c r="H9" s="54"/>
      <c r="I9" s="54"/>
      <c r="J9" s="54"/>
      <c r="K9" s="54"/>
      <c r="L9" s="54"/>
      <c r="M9" s="55"/>
    </row>
    <row r="10" spans="1:13" ht="8.15" customHeight="1" thickTop="1">
      <c r="B10" s="59"/>
      <c r="C10" s="54"/>
      <c r="D10" s="54"/>
      <c r="E10" s="54"/>
      <c r="F10" s="54"/>
      <c r="G10" s="54"/>
      <c r="H10" s="54"/>
      <c r="I10" s="54"/>
      <c r="J10" s="54"/>
      <c r="K10" s="54"/>
      <c r="L10" s="54"/>
      <c r="M10" s="55"/>
    </row>
    <row r="11" spans="1:13" ht="39.65" customHeight="1">
      <c r="B11" s="219" t="s">
        <v>305</v>
      </c>
      <c r="C11" s="61"/>
      <c r="D11" s="54"/>
      <c r="E11" s="54"/>
      <c r="F11" s="54"/>
      <c r="G11" s="54"/>
      <c r="H11" s="54"/>
      <c r="I11" s="54"/>
      <c r="J11" s="54"/>
      <c r="K11" s="54"/>
      <c r="L11" s="54"/>
      <c r="M11" s="55"/>
    </row>
    <row r="12" spans="1:13" ht="51" customHeight="1">
      <c r="B12" s="190" t="str">
        <f>IF(B6="（プルダウンから選択）", "", IF(B6="いいえ", "『（１）介護テクノロジーの導入支援』の表に入力してください。", IF(AND(B6="はい", B9="いいえ"), "『（１）介護テクノロジーの導入支援』の表に入力してください。", IF(AND(B6="はい", B9="はい"), "『（２）介護テクノロジーのパッケージ型導入支援』の表に入力してください。（ただし、介護ソフトと連動しないテクノロジーについては『（１）介護テクノロジーの導入支援』の表に入力してください。）", "（注意）②に答えていませんので、回答してください。"))))</f>
        <v/>
      </c>
      <c r="C12" s="61"/>
      <c r="D12" s="54"/>
      <c r="E12" s="54"/>
      <c r="F12" s="54"/>
      <c r="G12" s="54"/>
      <c r="H12" s="54"/>
      <c r="I12" s="54"/>
      <c r="J12" s="54"/>
      <c r="K12" s="54"/>
      <c r="L12" s="54"/>
      <c r="M12" s="55"/>
    </row>
    <row r="13" spans="1:13" ht="25.15" customHeight="1">
      <c r="B13" s="201" t="s">
        <v>242</v>
      </c>
      <c r="C13" s="199"/>
      <c r="D13" s="200"/>
      <c r="E13" s="200"/>
      <c r="F13" s="200"/>
      <c r="G13" s="200"/>
      <c r="H13" s="200"/>
      <c r="I13" s="200"/>
      <c r="J13" s="200"/>
      <c r="K13" s="200"/>
      <c r="L13" s="200"/>
      <c r="M13" s="55"/>
    </row>
    <row r="14" spans="1:13" ht="25.15" customHeight="1">
      <c r="B14" s="201" t="s">
        <v>250</v>
      </c>
      <c r="C14" s="199"/>
      <c r="D14" s="200"/>
      <c r="E14" s="200"/>
      <c r="F14" s="200"/>
      <c r="G14" s="200"/>
      <c r="H14" s="200"/>
      <c r="I14" s="200"/>
      <c r="J14" s="200"/>
      <c r="K14" s="200"/>
      <c r="L14" s="200"/>
      <c r="M14" s="55"/>
    </row>
    <row r="15" spans="1:13" ht="25.15" customHeight="1">
      <c r="B15" s="201"/>
      <c r="C15" s="199"/>
      <c r="D15" s="200"/>
      <c r="E15" s="200"/>
      <c r="F15" s="200"/>
      <c r="G15" s="200"/>
      <c r="H15" s="200"/>
      <c r="I15" s="200"/>
      <c r="J15" s="200"/>
      <c r="K15" s="200"/>
      <c r="L15" s="200"/>
      <c r="M15" s="55"/>
    </row>
    <row r="16" spans="1:13" s="195" customFormat="1" ht="22.5" thickBot="1">
      <c r="B16" s="56" t="s">
        <v>247</v>
      </c>
      <c r="C16" s="221"/>
      <c r="D16" s="221"/>
      <c r="E16" s="221"/>
      <c r="F16" s="200"/>
      <c r="G16" s="200"/>
      <c r="H16" s="200"/>
      <c r="I16" s="200"/>
      <c r="J16" s="200"/>
      <c r="K16" s="200"/>
      <c r="L16" s="200"/>
      <c r="M16" s="55"/>
    </row>
    <row r="17" spans="1:13" ht="19.5" customHeight="1" thickTop="1" thickBot="1">
      <c r="B17" s="403" t="s">
        <v>107</v>
      </c>
      <c r="C17" s="404"/>
      <c r="D17" s="54"/>
      <c r="E17" s="54"/>
      <c r="F17" s="191" t="str" cm="1">
        <f t="array" ref="F17">_xlfn.IFS(B17="施設・居住系サービス","※④及び⑤に入力し、補助限度台数を確認してください。",B17="在宅系サービス","※④及び⑤に入力し、補助限度台数を確認してください。",B17="（プルダウンから選択）","")</f>
        <v/>
      </c>
      <c r="G17" s="54"/>
      <c r="H17" s="54"/>
      <c r="I17" s="54"/>
      <c r="J17" s="54"/>
      <c r="K17" s="54"/>
      <c r="L17" s="54"/>
      <c r="M17" s="55"/>
    </row>
    <row r="18" spans="1:13" ht="9.65" customHeight="1" thickTop="1">
      <c r="B18" s="59"/>
      <c r="C18" s="54"/>
      <c r="D18" s="54"/>
      <c r="E18" s="54"/>
      <c r="F18" s="54"/>
      <c r="G18" s="54"/>
      <c r="H18" s="54"/>
      <c r="I18" s="54"/>
      <c r="J18" s="54"/>
      <c r="K18" s="54"/>
      <c r="L18" s="54"/>
      <c r="M18" s="55"/>
    </row>
    <row r="19" spans="1:13" ht="22.5" thickBot="1">
      <c r="B19" s="56" t="s">
        <v>243</v>
      </c>
      <c r="C19" s="60"/>
      <c r="D19" s="60"/>
      <c r="E19" s="60"/>
      <c r="F19" s="54"/>
      <c r="G19" s="54"/>
      <c r="H19" s="54"/>
      <c r="I19" s="54"/>
      <c r="J19" s="54"/>
      <c r="K19" s="54"/>
      <c r="L19" s="54"/>
      <c r="M19" s="55"/>
    </row>
    <row r="20" spans="1:13" ht="19.5" customHeight="1" thickTop="1" thickBot="1">
      <c r="B20" s="403" t="s">
        <v>107</v>
      </c>
      <c r="C20" s="404"/>
      <c r="D20" s="54"/>
      <c r="E20" s="54"/>
      <c r="F20" s="54"/>
      <c r="G20" s="54"/>
      <c r="H20" s="54"/>
      <c r="I20" s="54"/>
      <c r="J20" s="54"/>
      <c r="K20" s="54"/>
      <c r="L20" s="54"/>
      <c r="M20" s="55"/>
    </row>
    <row r="21" spans="1:13" ht="9.65" customHeight="1" thickTop="1">
      <c r="B21" s="59"/>
      <c r="C21" s="54"/>
      <c r="D21" s="54"/>
      <c r="E21" s="54"/>
      <c r="F21" s="54"/>
      <c r="G21" s="54"/>
      <c r="H21" s="54"/>
      <c r="I21" s="54"/>
      <c r="J21" s="54"/>
      <c r="K21" s="54"/>
      <c r="L21" s="54"/>
      <c r="M21" s="55"/>
    </row>
    <row r="22" spans="1:13" ht="9.65" customHeight="1">
      <c r="B22" s="59"/>
      <c r="C22" s="54"/>
      <c r="D22" s="54"/>
      <c r="E22" s="54"/>
      <c r="F22" s="54"/>
      <c r="G22" s="54"/>
      <c r="H22" s="54"/>
      <c r="I22" s="54"/>
      <c r="J22" s="54"/>
      <c r="K22" s="54"/>
      <c r="L22" s="54"/>
      <c r="M22" s="55"/>
    </row>
    <row r="23" spans="1:13" ht="22">
      <c r="B23" s="56" t="s">
        <v>248</v>
      </c>
      <c r="C23" s="60"/>
      <c r="D23" s="60"/>
      <c r="E23" s="60"/>
      <c r="F23" s="54"/>
      <c r="G23" s="54"/>
      <c r="H23" s="54"/>
      <c r="I23" s="54"/>
      <c r="J23" s="54"/>
      <c r="K23" s="54"/>
      <c r="L23" s="54"/>
      <c r="M23" s="55"/>
    </row>
    <row r="24" spans="1:13" ht="22.5" thickBot="1">
      <c r="B24" s="220"/>
      <c r="C24" s="60" t="s">
        <v>249</v>
      </c>
      <c r="D24" s="60"/>
      <c r="E24" s="60"/>
      <c r="F24" s="54"/>
      <c r="G24" s="54"/>
      <c r="H24" s="54"/>
      <c r="I24" s="54"/>
      <c r="J24" s="54"/>
      <c r="K24" s="54"/>
      <c r="L24" s="54"/>
      <c r="M24" s="55"/>
    </row>
    <row r="25" spans="1:13" ht="54" customHeight="1" thickTop="1" thickBot="1">
      <c r="B25" s="414"/>
      <c r="C25" s="415"/>
      <c r="D25" s="60" t="s">
        <v>239</v>
      </c>
      <c r="E25" s="60"/>
      <c r="F25" s="233" t="s">
        <v>285</v>
      </c>
      <c r="G25" s="198" t="e" cm="1">
        <f t="array" ref="G25">ROUNDUP(_xlfn.IFS(AND(B17="（プルダウンから選択）",B20="（プルダウンから選択）"),"",AND(B17="施設・居住系サービス",B20="（プルダウンから選択）"),"",AND(B17="施設・居住系サービス",B20="レベル３事業者である"),B25/5,AND(B17="施設・居住系サービス",B20="レベル３事業者ではない"),B25/10,AND(B17="在宅系サービス",B20="レベル３事業者である"),B25/10,AND(B17="在宅系サービス",B20="レベル３事業者ではない"),B25/20),0)</f>
        <v>#VALUE!</v>
      </c>
      <c r="H25" s="351" t="s">
        <v>284</v>
      </c>
      <c r="I25" s="352"/>
      <c r="J25" s="352"/>
      <c r="K25" s="352"/>
      <c r="L25" s="352"/>
      <c r="M25" s="353"/>
    </row>
    <row r="26" spans="1:13" ht="14.15" customHeight="1" thickTop="1" thickBot="1">
      <c r="B26" s="226"/>
      <c r="C26" s="227"/>
      <c r="D26" s="228"/>
      <c r="E26" s="228"/>
      <c r="F26" s="229"/>
      <c r="G26" s="230"/>
      <c r="H26" s="231"/>
      <c r="I26" s="231"/>
      <c r="J26" s="231"/>
      <c r="K26" s="231"/>
      <c r="L26" s="231"/>
      <c r="M26" s="232"/>
    </row>
    <row r="27" spans="1:13" ht="33" customHeight="1" thickBot="1"/>
    <row r="28" spans="1:13" ht="18.75" customHeight="1" thickTop="1">
      <c r="A28" s="405" t="s">
        <v>108</v>
      </c>
      <c r="B28" s="406"/>
      <c r="C28" s="411"/>
      <c r="D28" s="384" t="s">
        <v>109</v>
      </c>
      <c r="E28" s="385"/>
      <c r="F28" s="381" t="s">
        <v>107</v>
      </c>
    </row>
    <row r="29" spans="1:13" ht="12" customHeight="1">
      <c r="A29" s="407"/>
      <c r="B29" s="408"/>
      <c r="C29" s="412"/>
      <c r="D29" s="386"/>
      <c r="E29" s="387"/>
      <c r="F29" s="382"/>
    </row>
    <row r="30" spans="1:13" ht="11.25" customHeight="1" thickBot="1">
      <c r="A30" s="409"/>
      <c r="B30" s="410"/>
      <c r="C30" s="413"/>
      <c r="D30" s="388"/>
      <c r="E30" s="389"/>
      <c r="F30" s="383"/>
    </row>
    <row r="31" spans="1:13" ht="12" customHeight="1"/>
    <row r="32" spans="1:13" ht="33" thickBot="1">
      <c r="A32" s="318" t="s">
        <v>298</v>
      </c>
      <c r="B32" s="62"/>
      <c r="C32" s="317"/>
    </row>
    <row r="33" spans="2:13" ht="44.5" customHeight="1" thickBot="1">
      <c r="I33" s="256" t="s">
        <v>280</v>
      </c>
      <c r="J33" s="257"/>
      <c r="M33" s="63" t="s">
        <v>111</v>
      </c>
    </row>
    <row r="34" spans="2:13" ht="75" customHeight="1" thickBot="1">
      <c r="B34" s="367" t="s">
        <v>112</v>
      </c>
      <c r="C34" s="368"/>
      <c r="D34" s="64" t="s">
        <v>113</v>
      </c>
      <c r="E34" s="64" t="s">
        <v>277</v>
      </c>
      <c r="F34" s="65" t="s">
        <v>114</v>
      </c>
      <c r="G34" s="66" t="s">
        <v>115</v>
      </c>
      <c r="H34" s="67" t="s">
        <v>281</v>
      </c>
      <c r="I34" s="309" t="s">
        <v>286</v>
      </c>
      <c r="J34" s="308" t="s">
        <v>283</v>
      </c>
      <c r="K34" s="69" t="s">
        <v>282</v>
      </c>
      <c r="L34" s="66" t="s">
        <v>287</v>
      </c>
      <c r="M34" s="70" t="s">
        <v>288</v>
      </c>
    </row>
    <row r="35" spans="2:13" ht="34" customHeight="1" thickBot="1">
      <c r="B35" s="264" t="s">
        <v>314</v>
      </c>
      <c r="C35" s="268"/>
      <c r="D35" s="269"/>
      <c r="E35" s="269"/>
      <c r="F35" s="269"/>
      <c r="G35" s="269"/>
      <c r="H35" s="269"/>
      <c r="I35" s="269"/>
      <c r="J35" s="270"/>
      <c r="K35" s="269"/>
      <c r="L35" s="269"/>
      <c r="M35" s="271"/>
    </row>
    <row r="36" spans="2:13" ht="22" customHeight="1" thickTop="1">
      <c r="B36" s="265"/>
      <c r="C36" s="71" t="s">
        <v>319</v>
      </c>
      <c r="D36" s="93" t="s">
        <v>121</v>
      </c>
      <c r="E36" s="247" t="s">
        <v>295</v>
      </c>
      <c r="F36" s="72"/>
      <c r="G36" s="196"/>
      <c r="H36" s="73"/>
      <c r="I36" s="258"/>
      <c r="J36" s="286">
        <f>H36+I36</f>
        <v>0</v>
      </c>
      <c r="K36" s="287">
        <f>ROUNDDOWN(J36/5*4,-3)</f>
        <v>0</v>
      </c>
      <c r="L36" s="288" t="str">
        <f>IF(C36="（テクノロジーの種類をプルダウンから選択）","0",
IF(C36="介護業務支援（介護ソフト、インカムを除く）",300000,
IF(OR(C36="移乗支援（装着、非装着）",C36="入浴支援",C36="介護業務支援（インカム）"),G36*1000000,
G36*300000)))</f>
        <v>0</v>
      </c>
      <c r="M36" s="289">
        <f>MIN(K36:L36)</f>
        <v>0</v>
      </c>
    </row>
    <row r="37" spans="2:13" ht="22" customHeight="1">
      <c r="B37" s="266"/>
      <c r="C37" s="75" t="s">
        <v>319</v>
      </c>
      <c r="D37" s="76" t="s">
        <v>121</v>
      </c>
      <c r="E37" s="248" t="s">
        <v>295</v>
      </c>
      <c r="F37" s="77"/>
      <c r="G37" s="189"/>
      <c r="H37" s="78"/>
      <c r="I37" s="259"/>
      <c r="J37" s="263">
        <f t="shared" ref="J37:J56" si="0">H37+I37</f>
        <v>0</v>
      </c>
      <c r="K37" s="218">
        <f t="shared" ref="K37:K48" si="1">ROUNDDOWN(J37/5*4,-3)</f>
        <v>0</v>
      </c>
      <c r="L37" s="211" t="str">
        <f t="shared" ref="L37:L48" si="2">IF(C37="（テクノロジーの種類をプルダウンから選択）","0",
IF(C37="介護業務支援（介護ソフト、インカムを除く）",300000,
IF(OR(C37="移乗支援（装着、非装着）",C37="入浴支援",C37="介護業務支援（インカム）"),G37*1000000,
G37*300000)))</f>
        <v>0</v>
      </c>
      <c r="M37" s="290">
        <f t="shared" ref="M37:M48" si="3">MIN(K37:L37)</f>
        <v>0</v>
      </c>
    </row>
    <row r="38" spans="2:13" ht="22" customHeight="1">
      <c r="B38" s="266"/>
      <c r="C38" s="75" t="s">
        <v>319</v>
      </c>
      <c r="D38" s="80" t="s">
        <v>121</v>
      </c>
      <c r="E38" s="249" t="s">
        <v>295</v>
      </c>
      <c r="F38" s="77"/>
      <c r="G38" s="189"/>
      <c r="H38" s="78"/>
      <c r="I38" s="259"/>
      <c r="J38" s="263">
        <f t="shared" si="0"/>
        <v>0</v>
      </c>
      <c r="K38" s="218">
        <f t="shared" si="1"/>
        <v>0</v>
      </c>
      <c r="L38" s="212" t="str">
        <f t="shared" si="2"/>
        <v>0</v>
      </c>
      <c r="M38" s="290">
        <f t="shared" si="3"/>
        <v>0</v>
      </c>
    </row>
    <row r="39" spans="2:13" ht="22" customHeight="1">
      <c r="B39" s="266"/>
      <c r="C39" s="75" t="s">
        <v>319</v>
      </c>
      <c r="D39" s="80" t="s">
        <v>121</v>
      </c>
      <c r="E39" s="249" t="s">
        <v>295</v>
      </c>
      <c r="F39" s="77"/>
      <c r="G39" s="189"/>
      <c r="H39" s="78"/>
      <c r="I39" s="259"/>
      <c r="J39" s="263">
        <f t="shared" si="0"/>
        <v>0</v>
      </c>
      <c r="K39" s="218">
        <f t="shared" si="1"/>
        <v>0</v>
      </c>
      <c r="L39" s="211" t="str">
        <f t="shared" si="2"/>
        <v>0</v>
      </c>
      <c r="M39" s="290">
        <f t="shared" si="3"/>
        <v>0</v>
      </c>
    </row>
    <row r="40" spans="2:13" ht="22" customHeight="1">
      <c r="B40" s="266"/>
      <c r="C40" s="75" t="s">
        <v>319</v>
      </c>
      <c r="D40" s="80" t="s">
        <v>121</v>
      </c>
      <c r="E40" s="249" t="s">
        <v>302</v>
      </c>
      <c r="F40" s="77"/>
      <c r="G40" s="189"/>
      <c r="H40" s="78"/>
      <c r="I40" s="259"/>
      <c r="J40" s="263">
        <f t="shared" si="0"/>
        <v>0</v>
      </c>
      <c r="K40" s="218">
        <f t="shared" si="1"/>
        <v>0</v>
      </c>
      <c r="L40" s="211" t="str">
        <f t="shared" si="2"/>
        <v>0</v>
      </c>
      <c r="M40" s="290">
        <f t="shared" si="3"/>
        <v>0</v>
      </c>
    </row>
    <row r="41" spans="2:13" ht="22" customHeight="1">
      <c r="B41" s="266"/>
      <c r="C41" s="75" t="s">
        <v>319</v>
      </c>
      <c r="D41" s="80" t="s">
        <v>121</v>
      </c>
      <c r="E41" s="249" t="s">
        <v>295</v>
      </c>
      <c r="F41" s="77"/>
      <c r="G41" s="189"/>
      <c r="H41" s="78"/>
      <c r="I41" s="259"/>
      <c r="J41" s="263">
        <f t="shared" si="0"/>
        <v>0</v>
      </c>
      <c r="K41" s="218">
        <f t="shared" si="1"/>
        <v>0</v>
      </c>
      <c r="L41" s="211" t="str">
        <f t="shared" si="2"/>
        <v>0</v>
      </c>
      <c r="M41" s="290">
        <f t="shared" si="3"/>
        <v>0</v>
      </c>
    </row>
    <row r="42" spans="2:13" ht="22" customHeight="1">
      <c r="B42" s="266"/>
      <c r="C42" s="75" t="s">
        <v>319</v>
      </c>
      <c r="D42" s="80" t="s">
        <v>121</v>
      </c>
      <c r="E42" s="249" t="s">
        <v>295</v>
      </c>
      <c r="F42" s="77"/>
      <c r="G42" s="189"/>
      <c r="H42" s="78"/>
      <c r="I42" s="259"/>
      <c r="J42" s="263">
        <f t="shared" si="0"/>
        <v>0</v>
      </c>
      <c r="K42" s="218">
        <f t="shared" si="1"/>
        <v>0</v>
      </c>
      <c r="L42" s="211" t="str">
        <f t="shared" si="2"/>
        <v>0</v>
      </c>
      <c r="M42" s="290">
        <f t="shared" si="3"/>
        <v>0</v>
      </c>
    </row>
    <row r="43" spans="2:13" ht="22" customHeight="1">
      <c r="B43" s="266"/>
      <c r="C43" s="75" t="s">
        <v>319</v>
      </c>
      <c r="D43" s="80" t="s">
        <v>121</v>
      </c>
      <c r="E43" s="249" t="s">
        <v>295</v>
      </c>
      <c r="F43" s="77"/>
      <c r="G43" s="189"/>
      <c r="H43" s="78"/>
      <c r="I43" s="259"/>
      <c r="J43" s="263">
        <f t="shared" si="0"/>
        <v>0</v>
      </c>
      <c r="K43" s="218">
        <f t="shared" si="1"/>
        <v>0</v>
      </c>
      <c r="L43" s="211" t="str">
        <f t="shared" si="2"/>
        <v>0</v>
      </c>
      <c r="M43" s="290">
        <f t="shared" si="3"/>
        <v>0</v>
      </c>
    </row>
    <row r="44" spans="2:13" ht="22" customHeight="1">
      <c r="B44" s="266"/>
      <c r="C44" s="75" t="s">
        <v>319</v>
      </c>
      <c r="D44" s="80" t="s">
        <v>121</v>
      </c>
      <c r="E44" s="249" t="s">
        <v>295</v>
      </c>
      <c r="F44" s="77"/>
      <c r="G44" s="189"/>
      <c r="H44" s="78"/>
      <c r="I44" s="259"/>
      <c r="J44" s="263">
        <f t="shared" si="0"/>
        <v>0</v>
      </c>
      <c r="K44" s="218">
        <f t="shared" si="1"/>
        <v>0</v>
      </c>
      <c r="L44" s="211" t="str">
        <f t="shared" si="2"/>
        <v>0</v>
      </c>
      <c r="M44" s="290">
        <f t="shared" si="3"/>
        <v>0</v>
      </c>
    </row>
    <row r="45" spans="2:13" ht="22" customHeight="1">
      <c r="B45" s="266"/>
      <c r="C45" s="75" t="s">
        <v>319</v>
      </c>
      <c r="D45" s="80" t="s">
        <v>121</v>
      </c>
      <c r="E45" s="249" t="s">
        <v>295</v>
      </c>
      <c r="F45" s="77"/>
      <c r="G45" s="189"/>
      <c r="H45" s="78"/>
      <c r="I45" s="259"/>
      <c r="J45" s="263">
        <f t="shared" si="0"/>
        <v>0</v>
      </c>
      <c r="K45" s="218">
        <f t="shared" si="1"/>
        <v>0</v>
      </c>
      <c r="L45" s="211" t="str">
        <f t="shared" si="2"/>
        <v>0</v>
      </c>
      <c r="M45" s="290">
        <f t="shared" si="3"/>
        <v>0</v>
      </c>
    </row>
    <row r="46" spans="2:13" ht="22" customHeight="1">
      <c r="B46" s="266"/>
      <c r="C46" s="75" t="s">
        <v>319</v>
      </c>
      <c r="D46" s="80" t="s">
        <v>121</v>
      </c>
      <c r="E46" s="249" t="s">
        <v>295</v>
      </c>
      <c r="F46" s="77"/>
      <c r="G46" s="189"/>
      <c r="H46" s="78"/>
      <c r="I46" s="259"/>
      <c r="J46" s="263">
        <f t="shared" si="0"/>
        <v>0</v>
      </c>
      <c r="K46" s="218">
        <f t="shared" si="1"/>
        <v>0</v>
      </c>
      <c r="L46" s="211" t="str">
        <f t="shared" si="2"/>
        <v>0</v>
      </c>
      <c r="M46" s="290">
        <f t="shared" si="3"/>
        <v>0</v>
      </c>
    </row>
    <row r="47" spans="2:13" ht="22" customHeight="1">
      <c r="B47" s="266"/>
      <c r="C47" s="75" t="s">
        <v>319</v>
      </c>
      <c r="D47" s="80" t="s">
        <v>121</v>
      </c>
      <c r="E47" s="249" t="s">
        <v>295</v>
      </c>
      <c r="F47" s="77"/>
      <c r="G47" s="189"/>
      <c r="H47" s="78"/>
      <c r="I47" s="259"/>
      <c r="J47" s="263">
        <f t="shared" si="0"/>
        <v>0</v>
      </c>
      <c r="K47" s="218">
        <f t="shared" si="1"/>
        <v>0</v>
      </c>
      <c r="L47" s="211" t="str">
        <f t="shared" si="2"/>
        <v>0</v>
      </c>
      <c r="M47" s="290">
        <f t="shared" si="3"/>
        <v>0</v>
      </c>
    </row>
    <row r="48" spans="2:13" ht="22" customHeight="1" thickBot="1">
      <c r="B48" s="267"/>
      <c r="C48" s="81" t="s">
        <v>319</v>
      </c>
      <c r="D48" s="82" t="s">
        <v>121</v>
      </c>
      <c r="E48" s="250" t="s">
        <v>296</v>
      </c>
      <c r="F48" s="83"/>
      <c r="G48" s="197"/>
      <c r="H48" s="84"/>
      <c r="I48" s="260"/>
      <c r="J48" s="291">
        <f t="shared" si="0"/>
        <v>0</v>
      </c>
      <c r="K48" s="292">
        <f t="shared" si="1"/>
        <v>0</v>
      </c>
      <c r="L48" s="293" t="str">
        <f t="shared" si="2"/>
        <v>0</v>
      </c>
      <c r="M48" s="294">
        <f t="shared" si="3"/>
        <v>0</v>
      </c>
    </row>
    <row r="49" spans="2:15" ht="38" customHeight="1" thickBot="1">
      <c r="B49" s="272" t="s">
        <v>325</v>
      </c>
      <c r="C49" s="274"/>
      <c r="D49" s="275"/>
      <c r="E49" s="275"/>
      <c r="F49" s="275"/>
      <c r="G49" s="276"/>
      <c r="H49" s="277"/>
      <c r="I49" s="277"/>
      <c r="J49" s="295"/>
      <c r="K49" s="278"/>
      <c r="L49" s="279"/>
      <c r="M49" s="280"/>
    </row>
    <row r="50" spans="2:15" ht="22" customHeight="1" thickTop="1">
      <c r="B50" s="273"/>
      <c r="C50" s="86" t="s">
        <v>129</v>
      </c>
      <c r="D50" s="369" t="s">
        <v>121</v>
      </c>
      <c r="E50" s="430" t="s">
        <v>296</v>
      </c>
      <c r="F50" s="372"/>
      <c r="G50" s="375" t="s">
        <v>130</v>
      </c>
      <c r="H50" s="378"/>
      <c r="I50" s="448"/>
      <c r="J50" s="445">
        <f t="shared" si="0"/>
        <v>0</v>
      </c>
      <c r="K50" s="427">
        <f>ROUNDDOWN(SUM(H50:I50)/5*4,0)</f>
        <v>0</v>
      </c>
      <c r="L50" s="427" t="str">
        <f>IF(C50="（契約方法を選択する）",0,IF(OR(C51="",C52="",C52="ケアプランデータ連携システムのデータ連携について選択"),"条件が不正です。",IF(AND(C50="職員数に応じて必要なライセンス数が変動するもの",C51="（職員数をプルダウンから選択）"),"条件が不正です",IF(C50="職員数に応じて必要なライセンス数が変動しないもの",2500000+IF(C52="5事業所以上と連携する",50000,0)+IF(I50&lt;&gt;0,150000,0),IF(C50="職員数に応じて必要なライセンス数が変動するもの",(IF(C51="１名以上10名以下",1000000,IF(C51="11名以上20名以下",1500000,IF(C51="21名以上30名以下",2000000,IF(C51="31名以上",2500000,"条件が不正です")))))+IF(C52="5事業所以上と連携する",50000,0)+IF(I50&lt;&gt;0,150000,0),"条件が不正です")))))</f>
        <v>条件が不正です</v>
      </c>
      <c r="M50" s="416">
        <f>MIN(K50:L50)</f>
        <v>0</v>
      </c>
      <c r="O50" s="87"/>
    </row>
    <row r="51" spans="2:15" ht="22" customHeight="1">
      <c r="B51" s="419"/>
      <c r="C51" s="285" t="s">
        <v>131</v>
      </c>
      <c r="D51" s="370"/>
      <c r="E51" s="431"/>
      <c r="F51" s="373"/>
      <c r="G51" s="376"/>
      <c r="H51" s="379"/>
      <c r="I51" s="449"/>
      <c r="J51" s="446">
        <f t="shared" si="0"/>
        <v>0</v>
      </c>
      <c r="K51" s="428"/>
      <c r="L51" s="428"/>
      <c r="M51" s="417"/>
    </row>
    <row r="52" spans="2:15" ht="22.5" customHeight="1" thickBot="1">
      <c r="B52" s="420"/>
      <c r="C52" s="313" t="s">
        <v>132</v>
      </c>
      <c r="D52" s="371"/>
      <c r="E52" s="432"/>
      <c r="F52" s="374"/>
      <c r="G52" s="377"/>
      <c r="H52" s="380"/>
      <c r="I52" s="450"/>
      <c r="J52" s="447">
        <f t="shared" si="0"/>
        <v>0</v>
      </c>
      <c r="K52" s="429"/>
      <c r="L52" s="429"/>
      <c r="M52" s="418"/>
    </row>
    <row r="53" spans="2:15" ht="37" customHeight="1" thickBot="1">
      <c r="B53" s="272" t="s">
        <v>326</v>
      </c>
      <c r="C53" s="274"/>
      <c r="D53" s="275"/>
      <c r="E53" s="275"/>
      <c r="F53" s="275"/>
      <c r="G53" s="276"/>
      <c r="H53" s="277"/>
      <c r="I53" s="277"/>
      <c r="J53" s="295"/>
      <c r="K53" s="278"/>
      <c r="L53" s="279"/>
      <c r="M53" s="280"/>
    </row>
    <row r="54" spans="2:15" ht="22" customHeight="1" thickTop="1">
      <c r="B54" s="284"/>
      <c r="C54" s="86" t="s">
        <v>129</v>
      </c>
      <c r="D54" s="369" t="s">
        <v>121</v>
      </c>
      <c r="E54" s="433" t="s">
        <v>130</v>
      </c>
      <c r="F54" s="372"/>
      <c r="G54" s="375" t="s">
        <v>130</v>
      </c>
      <c r="H54" s="378"/>
      <c r="I54" s="424" t="s">
        <v>133</v>
      </c>
      <c r="J54" s="445">
        <f>H54</f>
        <v>0</v>
      </c>
      <c r="K54" s="427">
        <f>ROUNDDOWN(SUM(H54:I54)/5*4,0)</f>
        <v>0</v>
      </c>
      <c r="L54" s="427" t="str">
        <f>IF(C54="（契約方法を選択する）", 0, IF(OR(C55="", C56="", C56="ケアプランデータ連携システムのデータ連携について選択"), "条件が不正です。", IF(AND(C54="職員数に応じて必要なライセンス数が変動するもの", C55="（職員数をプルダウンから選択）"), "条件が不正です", IF(C54="職員数に応じて必要なライセンス数が変動しないもの", 2500000 + IF(C56="5事業所以上と連携する", 50000, 0), IF(C54="職員数に応じて必要なライセンス数が変動するもの", IF(C55="１名以上10名以下", 1000000, IF(C55="11名以上20名以下", 1500000, IF(C55="21名以上30名以下", 2000000, IF(C55="31名以上", 2500000, "条件が不正です")))) + IF(C56="5事業所以上と連携する", 50000, 0), "条件が不正です")))))</f>
        <v>条件が不正です</v>
      </c>
      <c r="M54" s="416">
        <f>MIN(K54:L54)</f>
        <v>0</v>
      </c>
      <c r="O54" s="87"/>
    </row>
    <row r="55" spans="2:15" ht="22" customHeight="1">
      <c r="B55" s="419"/>
      <c r="C55" s="285" t="s">
        <v>131</v>
      </c>
      <c r="D55" s="370"/>
      <c r="E55" s="434"/>
      <c r="F55" s="373"/>
      <c r="G55" s="376"/>
      <c r="H55" s="379"/>
      <c r="I55" s="425"/>
      <c r="J55" s="446">
        <f t="shared" si="0"/>
        <v>0</v>
      </c>
      <c r="K55" s="428"/>
      <c r="L55" s="428"/>
      <c r="M55" s="417"/>
    </row>
    <row r="56" spans="2:15" ht="22.5" customHeight="1" thickBot="1">
      <c r="B56" s="420"/>
      <c r="C56" s="313" t="s">
        <v>132</v>
      </c>
      <c r="D56" s="371"/>
      <c r="E56" s="435"/>
      <c r="F56" s="374"/>
      <c r="G56" s="377"/>
      <c r="H56" s="380"/>
      <c r="I56" s="426"/>
      <c r="J56" s="447">
        <f t="shared" si="0"/>
        <v>0</v>
      </c>
      <c r="K56" s="429"/>
      <c r="L56" s="429"/>
      <c r="M56" s="418"/>
    </row>
    <row r="57" spans="2:15" ht="32.5" customHeight="1" thickBot="1">
      <c r="B57" s="88" t="s">
        <v>324</v>
      </c>
      <c r="C57" s="89"/>
      <c r="D57" s="90"/>
      <c r="E57" s="90"/>
      <c r="F57" s="90"/>
      <c r="G57" s="296"/>
      <c r="H57" s="91"/>
      <c r="I57" s="91"/>
      <c r="J57" s="297"/>
      <c r="K57" s="298"/>
      <c r="L57" s="296"/>
      <c r="M57" s="299"/>
    </row>
    <row r="58" spans="2:15" ht="22.5" customHeight="1" thickTop="1">
      <c r="B58" s="92"/>
      <c r="C58" s="75" t="s">
        <v>290</v>
      </c>
      <c r="D58" s="93" t="s">
        <v>121</v>
      </c>
      <c r="E58" s="314" t="s">
        <v>297</v>
      </c>
      <c r="F58" s="72"/>
      <c r="G58" s="196"/>
      <c r="H58" s="74"/>
      <c r="I58" s="301" t="s">
        <v>133</v>
      </c>
      <c r="J58" s="320">
        <f>H58</f>
        <v>0</v>
      </c>
      <c r="K58" s="287">
        <f>ROUNDDOWN(SUM(H58:I58)/5*4,-3)</f>
        <v>0</v>
      </c>
      <c r="L58" s="302">
        <f>G58*1000000</f>
        <v>0</v>
      </c>
      <c r="M58" s="303">
        <f t="shared" ref="M58:M64" si="4">MIN(K58:L58)</f>
        <v>0</v>
      </c>
    </row>
    <row r="59" spans="2:15" ht="22.5" customHeight="1">
      <c r="B59" s="92"/>
      <c r="C59" s="75" t="s">
        <v>290</v>
      </c>
      <c r="D59" s="80" t="s">
        <v>121</v>
      </c>
      <c r="E59" s="315" t="s">
        <v>297</v>
      </c>
      <c r="F59" s="77"/>
      <c r="G59" s="189"/>
      <c r="H59" s="79"/>
      <c r="I59" s="261" t="s">
        <v>133</v>
      </c>
      <c r="J59" s="321">
        <f t="shared" ref="J59:J64" si="5">H59</f>
        <v>0</v>
      </c>
      <c r="K59" s="218">
        <f t="shared" ref="K59:K64" si="6">ROUNDDOWN(SUM(H59:I59)/5*4,-3)</f>
        <v>0</v>
      </c>
      <c r="L59" s="211">
        <f>G59*1000000</f>
        <v>0</v>
      </c>
      <c r="M59" s="304">
        <f t="shared" si="4"/>
        <v>0</v>
      </c>
    </row>
    <row r="60" spans="2:15" ht="22.5" customHeight="1">
      <c r="B60" s="92"/>
      <c r="C60" s="75" t="s">
        <v>290</v>
      </c>
      <c r="D60" s="80" t="s">
        <v>121</v>
      </c>
      <c r="E60" s="315" t="s">
        <v>297</v>
      </c>
      <c r="F60" s="77"/>
      <c r="G60" s="305"/>
      <c r="H60" s="79"/>
      <c r="I60" s="261" t="s">
        <v>133</v>
      </c>
      <c r="J60" s="321">
        <f t="shared" si="5"/>
        <v>0</v>
      </c>
      <c r="K60" s="218">
        <f t="shared" si="6"/>
        <v>0</v>
      </c>
      <c r="L60" s="211">
        <f>G60*1000000</f>
        <v>0</v>
      </c>
      <c r="M60" s="304">
        <f t="shared" si="4"/>
        <v>0</v>
      </c>
    </row>
    <row r="61" spans="2:15" ht="22.5" customHeight="1">
      <c r="B61" s="92"/>
      <c r="C61" s="75" t="s">
        <v>290</v>
      </c>
      <c r="D61" s="80" t="s">
        <v>121</v>
      </c>
      <c r="E61" s="315" t="s">
        <v>297</v>
      </c>
      <c r="F61" s="77"/>
      <c r="G61" s="305"/>
      <c r="H61" s="79"/>
      <c r="I61" s="261" t="s">
        <v>133</v>
      </c>
      <c r="J61" s="321">
        <f t="shared" si="5"/>
        <v>0</v>
      </c>
      <c r="K61" s="218">
        <f t="shared" si="6"/>
        <v>0</v>
      </c>
      <c r="L61" s="211">
        <f>G61*1000000</f>
        <v>0</v>
      </c>
      <c r="M61" s="304">
        <f t="shared" si="4"/>
        <v>0</v>
      </c>
    </row>
    <row r="62" spans="2:15" ht="22.5" customHeight="1">
      <c r="B62" s="92"/>
      <c r="C62" s="75" t="s">
        <v>290</v>
      </c>
      <c r="D62" s="80" t="s">
        <v>121</v>
      </c>
      <c r="E62" s="315" t="s">
        <v>297</v>
      </c>
      <c r="F62" s="77"/>
      <c r="G62" s="305"/>
      <c r="H62" s="79"/>
      <c r="I62" s="261" t="s">
        <v>133</v>
      </c>
      <c r="J62" s="321">
        <f t="shared" si="5"/>
        <v>0</v>
      </c>
      <c r="K62" s="218">
        <f t="shared" si="6"/>
        <v>0</v>
      </c>
      <c r="L62" s="211">
        <f t="shared" ref="L62:L64" si="7">G62*1000000</f>
        <v>0</v>
      </c>
      <c r="M62" s="304">
        <f t="shared" si="4"/>
        <v>0</v>
      </c>
    </row>
    <row r="63" spans="2:15" ht="22.5" customHeight="1">
      <c r="B63" s="92"/>
      <c r="C63" s="75" t="s">
        <v>290</v>
      </c>
      <c r="D63" s="80" t="s">
        <v>121</v>
      </c>
      <c r="E63" s="315" t="s">
        <v>297</v>
      </c>
      <c r="F63" s="77"/>
      <c r="G63" s="189"/>
      <c r="H63" s="79"/>
      <c r="I63" s="261" t="s">
        <v>133</v>
      </c>
      <c r="J63" s="321">
        <f t="shared" si="5"/>
        <v>0</v>
      </c>
      <c r="K63" s="218">
        <f t="shared" si="6"/>
        <v>0</v>
      </c>
      <c r="L63" s="211">
        <f t="shared" si="7"/>
        <v>0</v>
      </c>
      <c r="M63" s="304">
        <f t="shared" si="4"/>
        <v>0</v>
      </c>
    </row>
    <row r="64" spans="2:15" ht="22.5" customHeight="1" thickBot="1">
      <c r="B64" s="94"/>
      <c r="C64" s="81" t="s">
        <v>290</v>
      </c>
      <c r="D64" s="82" t="s">
        <v>121</v>
      </c>
      <c r="E64" s="316" t="s">
        <v>297</v>
      </c>
      <c r="F64" s="83"/>
      <c r="G64" s="197"/>
      <c r="H64" s="85"/>
      <c r="I64" s="306" t="s">
        <v>133</v>
      </c>
      <c r="J64" s="322">
        <f t="shared" si="5"/>
        <v>0</v>
      </c>
      <c r="K64" s="292">
        <f t="shared" si="6"/>
        <v>0</v>
      </c>
      <c r="L64" s="293">
        <f t="shared" si="7"/>
        <v>0</v>
      </c>
      <c r="M64" s="307">
        <f t="shared" si="4"/>
        <v>0</v>
      </c>
    </row>
    <row r="65" spans="1:13" ht="36" customHeight="1" thickBot="1">
      <c r="B65" s="95" t="s">
        <v>135</v>
      </c>
      <c r="C65" s="96"/>
      <c r="D65" s="96"/>
      <c r="E65" s="96"/>
      <c r="F65" s="97"/>
      <c r="G65" s="97"/>
      <c r="H65" s="214"/>
      <c r="I65" s="262"/>
      <c r="J65" s="326">
        <f>SUM(J58:J64,J54,J50,J36:J48)</f>
        <v>0</v>
      </c>
      <c r="K65" s="326">
        <f t="shared" ref="K65:L65" si="8">SUM(K58:K64,K54,K50,K36:K48)</f>
        <v>0</v>
      </c>
      <c r="L65" s="326">
        <f t="shared" si="8"/>
        <v>0</v>
      </c>
      <c r="M65" s="300">
        <f>ROUNDDOWN((SUBTOTAL(9,M36:M48,M50,M54,M58:M64)),-3)</f>
        <v>0</v>
      </c>
    </row>
    <row r="66" spans="1:13">
      <c r="M66" s="98"/>
    </row>
    <row r="67" spans="1:13">
      <c r="M67" s="98"/>
    </row>
    <row r="68" spans="1:13" ht="27.65" customHeight="1" thickBot="1">
      <c r="A68" s="318" t="s">
        <v>303</v>
      </c>
      <c r="B68" s="62"/>
      <c r="C68" s="99"/>
      <c r="D68" s="99"/>
      <c r="E68" s="99"/>
    </row>
    <row r="69" spans="1:13" ht="41.5" customHeight="1" thickBot="1">
      <c r="I69" s="256" t="s">
        <v>110</v>
      </c>
      <c r="J69" s="257"/>
      <c r="M69" s="63" t="s">
        <v>111</v>
      </c>
    </row>
    <row r="70" spans="1:13" ht="79" customHeight="1" thickBot="1">
      <c r="B70" s="367" t="s">
        <v>112</v>
      </c>
      <c r="C70" s="368"/>
      <c r="D70" s="100" t="s">
        <v>113</v>
      </c>
      <c r="E70" s="243" t="s">
        <v>299</v>
      </c>
      <c r="F70" s="101" t="s">
        <v>136</v>
      </c>
      <c r="G70" s="102" t="s">
        <v>115</v>
      </c>
      <c r="H70" s="67" t="s">
        <v>116</v>
      </c>
      <c r="I70" s="68" t="s">
        <v>117</v>
      </c>
      <c r="J70" s="308" t="s">
        <v>283</v>
      </c>
      <c r="K70" s="69" t="s">
        <v>282</v>
      </c>
      <c r="L70" s="66" t="s">
        <v>287</v>
      </c>
      <c r="M70" s="70" t="s">
        <v>288</v>
      </c>
    </row>
    <row r="71" spans="1:13" ht="30" customHeight="1" thickTop="1" thickBot="1">
      <c r="B71" s="354" t="s">
        <v>301</v>
      </c>
      <c r="C71" s="355"/>
      <c r="D71" s="104" t="s">
        <v>121</v>
      </c>
      <c r="E71" s="246" t="s">
        <v>302</v>
      </c>
      <c r="F71" s="105"/>
      <c r="G71" s="106" t="s">
        <v>137</v>
      </c>
      <c r="H71" s="107"/>
      <c r="I71" s="395"/>
      <c r="J71" s="108"/>
      <c r="K71" s="108"/>
      <c r="L71" s="109"/>
      <c r="M71" s="110"/>
    </row>
    <row r="72" spans="1:13" ht="30" customHeight="1" thickTop="1" thickBot="1">
      <c r="B72" s="111" t="s">
        <v>300</v>
      </c>
      <c r="C72" s="112"/>
      <c r="D72" s="113"/>
      <c r="E72" s="113"/>
      <c r="F72" s="113"/>
      <c r="G72" s="114"/>
      <c r="H72" s="113"/>
      <c r="I72" s="396"/>
      <c r="J72" s="115"/>
      <c r="K72" s="115"/>
      <c r="L72" s="116"/>
      <c r="M72" s="117"/>
    </row>
    <row r="73" spans="1:13" ht="30" customHeight="1" thickTop="1">
      <c r="B73" s="118"/>
      <c r="C73" s="119" t="s">
        <v>138</v>
      </c>
      <c r="D73" s="120" t="s">
        <v>121</v>
      </c>
      <c r="E73" s="251" t="s">
        <v>302</v>
      </c>
      <c r="F73" s="121"/>
      <c r="G73" s="281" t="s">
        <v>137</v>
      </c>
      <c r="H73" s="122"/>
      <c r="I73" s="396"/>
      <c r="J73" s="123"/>
      <c r="K73" s="123"/>
      <c r="L73" s="124"/>
      <c r="M73" s="125"/>
    </row>
    <row r="74" spans="1:13" ht="30" customHeight="1">
      <c r="B74" s="118"/>
      <c r="C74" s="126" t="s">
        <v>138</v>
      </c>
      <c r="D74" s="127" t="s">
        <v>121</v>
      </c>
      <c r="E74" s="252" t="s">
        <v>295</v>
      </c>
      <c r="F74" s="128"/>
      <c r="G74" s="124" t="s">
        <v>137</v>
      </c>
      <c r="H74" s="129"/>
      <c r="I74" s="396"/>
      <c r="J74" s="123"/>
      <c r="K74" s="123"/>
      <c r="L74" s="124"/>
      <c r="M74" s="125"/>
    </row>
    <row r="75" spans="1:13" ht="30" customHeight="1">
      <c r="B75" s="118"/>
      <c r="C75" s="126" t="s">
        <v>138</v>
      </c>
      <c r="D75" s="127" t="s">
        <v>121</v>
      </c>
      <c r="E75" s="252" t="s">
        <v>295</v>
      </c>
      <c r="F75" s="128"/>
      <c r="G75" s="282" t="s">
        <v>137</v>
      </c>
      <c r="H75" s="129"/>
      <c r="I75" s="396"/>
      <c r="J75" s="123"/>
      <c r="K75" s="123"/>
      <c r="L75" s="124"/>
      <c r="M75" s="125"/>
    </row>
    <row r="76" spans="1:13" ht="30" customHeight="1">
      <c r="B76" s="118"/>
      <c r="C76" s="126" t="s">
        <v>138</v>
      </c>
      <c r="D76" s="127" t="s">
        <v>121</v>
      </c>
      <c r="E76" s="252" t="s">
        <v>295</v>
      </c>
      <c r="F76" s="128"/>
      <c r="G76" s="124" t="s">
        <v>137</v>
      </c>
      <c r="H76" s="129"/>
      <c r="I76" s="396"/>
      <c r="J76" s="123"/>
      <c r="K76" s="123"/>
      <c r="L76" s="124"/>
      <c r="M76" s="125"/>
    </row>
    <row r="77" spans="1:13" ht="30" customHeight="1">
      <c r="B77" s="118"/>
      <c r="C77" s="126" t="s">
        <v>138</v>
      </c>
      <c r="D77" s="127" t="s">
        <v>121</v>
      </c>
      <c r="E77" s="252" t="s">
        <v>295</v>
      </c>
      <c r="F77" s="128"/>
      <c r="G77" s="124" t="s">
        <v>137</v>
      </c>
      <c r="H77" s="129"/>
      <c r="I77" s="396"/>
      <c r="J77" s="123"/>
      <c r="K77" s="123"/>
      <c r="L77" s="124"/>
      <c r="M77" s="125"/>
    </row>
    <row r="78" spans="1:13" ht="30" customHeight="1">
      <c r="B78" s="118"/>
      <c r="C78" s="126" t="s">
        <v>138</v>
      </c>
      <c r="D78" s="127" t="s">
        <v>121</v>
      </c>
      <c r="E78" s="252" t="s">
        <v>295</v>
      </c>
      <c r="F78" s="128"/>
      <c r="G78" s="124" t="s">
        <v>137</v>
      </c>
      <c r="H78" s="129"/>
      <c r="I78" s="396"/>
      <c r="J78" s="123"/>
      <c r="K78" s="123"/>
      <c r="L78" s="124"/>
      <c r="M78" s="125"/>
    </row>
    <row r="79" spans="1:13" ht="30" customHeight="1">
      <c r="B79" s="118"/>
      <c r="C79" s="130" t="s">
        <v>138</v>
      </c>
      <c r="D79" s="131" t="s">
        <v>121</v>
      </c>
      <c r="E79" s="253" t="s">
        <v>295</v>
      </c>
      <c r="F79" s="132"/>
      <c r="G79" s="124" t="s">
        <v>137</v>
      </c>
      <c r="H79" s="133"/>
      <c r="I79" s="396"/>
      <c r="J79" s="134"/>
      <c r="K79" s="134"/>
      <c r="L79" s="116"/>
      <c r="M79" s="135"/>
    </row>
    <row r="80" spans="1:13" ht="30" customHeight="1" thickBot="1">
      <c r="B80" s="118"/>
      <c r="C80" s="136" t="s">
        <v>138</v>
      </c>
      <c r="D80" s="137" t="s">
        <v>121</v>
      </c>
      <c r="E80" s="254" t="s">
        <v>295</v>
      </c>
      <c r="F80" s="138"/>
      <c r="G80" s="283" t="s">
        <v>137</v>
      </c>
      <c r="H80" s="139"/>
      <c r="I80" s="397"/>
      <c r="J80" s="140"/>
      <c r="K80" s="140"/>
      <c r="L80" s="141"/>
      <c r="M80" s="142"/>
    </row>
    <row r="81" spans="1:14" ht="39.5" customHeight="1" thickTop="1" thickBot="1">
      <c r="B81" s="143" t="s">
        <v>135</v>
      </c>
      <c r="C81" s="144"/>
      <c r="D81" s="96"/>
      <c r="E81" s="96"/>
      <c r="F81" s="97"/>
      <c r="G81" s="145"/>
      <c r="H81" s="214">
        <f>SUBTOTAL(9,H71,H73:H80)</f>
        <v>0</v>
      </c>
      <c r="I81" s="215">
        <f>I71</f>
        <v>0</v>
      </c>
      <c r="J81" s="215">
        <f>H81+I81</f>
        <v>0</v>
      </c>
      <c r="K81" s="216">
        <f>ROUNDDOWN(SUM(H81:I81)/5*4,-3)</f>
        <v>0</v>
      </c>
      <c r="L81" s="217">
        <f>10000000+IF(AND(I71&lt;&gt;"",OR(B71="介護業務支援（介護ソフト）",COUNTIF(C73:C80,"介護業務支援（介護ソフト）")&gt;0)),150000,0)</f>
        <v>10000000</v>
      </c>
      <c r="M81" s="213">
        <f>MIN(K81:L81)</f>
        <v>0</v>
      </c>
    </row>
    <row r="82" spans="1:14" ht="15.5" thickBot="1"/>
    <row r="83" spans="1:14" ht="86.15" customHeight="1" thickBot="1">
      <c r="B83" s="421" t="s">
        <v>306</v>
      </c>
      <c r="C83" s="422"/>
      <c r="D83" s="422"/>
      <c r="E83" s="422"/>
      <c r="F83" s="423"/>
      <c r="G83" s="202">
        <f>SUM(G36:G48,G58:G60,G63:G64,G73:G78)</f>
        <v>0</v>
      </c>
      <c r="H83" s="203" t="s">
        <v>244</v>
      </c>
      <c r="I83" s="192"/>
      <c r="J83" s="192"/>
      <c r="K83" s="193"/>
      <c r="L83" s="194"/>
      <c r="M83" s="159"/>
      <c r="N83" s="195"/>
    </row>
    <row r="85" spans="1:14" ht="27.65" customHeight="1" thickBot="1">
      <c r="A85" s="318" t="s">
        <v>304</v>
      </c>
      <c r="B85" s="62"/>
      <c r="C85" s="99"/>
      <c r="D85" s="99"/>
      <c r="E85" s="99"/>
    </row>
    <row r="86" spans="1:14" ht="37.9" customHeight="1" thickTop="1" thickBot="1">
      <c r="K86" s="323"/>
      <c r="L86" s="147" t="s">
        <v>245</v>
      </c>
      <c r="M86" s="148"/>
    </row>
    <row r="87" spans="1:14" ht="67.5" customHeight="1" thickTop="1" thickBot="1">
      <c r="B87" s="398" t="s">
        <v>139</v>
      </c>
      <c r="C87" s="399"/>
      <c r="D87" s="356" t="s">
        <v>113</v>
      </c>
      <c r="E87" s="357"/>
      <c r="F87" s="324" t="s">
        <v>140</v>
      </c>
      <c r="G87" s="66" t="s">
        <v>307</v>
      </c>
      <c r="H87" s="149" t="s">
        <v>118</v>
      </c>
      <c r="I87" s="103" t="s">
        <v>119</v>
      </c>
      <c r="J87" s="103" t="s">
        <v>308</v>
      </c>
      <c r="L87" s="150" t="s">
        <v>141</v>
      </c>
      <c r="M87" s="151"/>
    </row>
    <row r="88" spans="1:14" ht="25.15" customHeight="1" thickTop="1">
      <c r="B88" s="152" t="s">
        <v>142</v>
      </c>
      <c r="C88" s="153"/>
      <c r="D88" s="358" t="s">
        <v>121</v>
      </c>
      <c r="E88" s="359"/>
      <c r="F88" s="400"/>
      <c r="G88" s="436"/>
      <c r="H88" s="439">
        <f>ROUNDDOWN(G88/5*4,-3)</f>
        <v>0</v>
      </c>
      <c r="I88" s="442">
        <v>480000</v>
      </c>
      <c r="J88" s="364">
        <f>MIN(H88:I90)</f>
        <v>0</v>
      </c>
      <c r="L88" s="390">
        <f>M65+M81+J88</f>
        <v>0</v>
      </c>
      <c r="M88" s="391"/>
    </row>
    <row r="89" spans="1:14" ht="25.15" customHeight="1">
      <c r="B89" s="154" t="s">
        <v>143</v>
      </c>
      <c r="C89" s="155"/>
      <c r="D89" s="360"/>
      <c r="E89" s="361"/>
      <c r="F89" s="401"/>
      <c r="G89" s="437"/>
      <c r="H89" s="440"/>
      <c r="I89" s="443"/>
      <c r="J89" s="365"/>
      <c r="L89" s="392"/>
      <c r="M89" s="391"/>
    </row>
    <row r="90" spans="1:14" ht="25.15" customHeight="1" thickBot="1">
      <c r="B90" s="156" t="s">
        <v>144</v>
      </c>
      <c r="C90" s="157"/>
      <c r="D90" s="362"/>
      <c r="E90" s="363"/>
      <c r="F90" s="402"/>
      <c r="G90" s="438"/>
      <c r="H90" s="441"/>
      <c r="I90" s="444"/>
      <c r="J90" s="366"/>
      <c r="L90" s="392"/>
      <c r="M90" s="391"/>
    </row>
    <row r="91" spans="1:14" ht="31.5" customHeight="1" thickBot="1">
      <c r="L91" s="393"/>
      <c r="M91" s="394"/>
    </row>
  </sheetData>
  <mergeCells count="46">
    <mergeCell ref="G88:G90"/>
    <mergeCell ref="H88:H90"/>
    <mergeCell ref="I88:I90"/>
    <mergeCell ref="K50:K52"/>
    <mergeCell ref="L50:L52"/>
    <mergeCell ref="J50:J52"/>
    <mergeCell ref="I50:I52"/>
    <mergeCell ref="J54:J56"/>
    <mergeCell ref="M50:M52"/>
    <mergeCell ref="B51:B52"/>
    <mergeCell ref="B83:F83"/>
    <mergeCell ref="B70:C70"/>
    <mergeCell ref="D54:D56"/>
    <mergeCell ref="F54:F56"/>
    <mergeCell ref="G54:G56"/>
    <mergeCell ref="H54:H56"/>
    <mergeCell ref="I54:I56"/>
    <mergeCell ref="K54:K56"/>
    <mergeCell ref="L54:L56"/>
    <mergeCell ref="M54:M56"/>
    <mergeCell ref="B55:B56"/>
    <mergeCell ref="E50:E52"/>
    <mergeCell ref="E54:E56"/>
    <mergeCell ref="B6:C6"/>
    <mergeCell ref="B9:C9"/>
    <mergeCell ref="A28:B30"/>
    <mergeCell ref="C28:C30"/>
    <mergeCell ref="B17:C17"/>
    <mergeCell ref="B25:C25"/>
    <mergeCell ref="B20:C20"/>
    <mergeCell ref="H25:M25"/>
    <mergeCell ref="B71:C71"/>
    <mergeCell ref="D87:E87"/>
    <mergeCell ref="D88:E90"/>
    <mergeCell ref="J88:J90"/>
    <mergeCell ref="B34:C34"/>
    <mergeCell ref="D50:D52"/>
    <mergeCell ref="F50:F52"/>
    <mergeCell ref="G50:G52"/>
    <mergeCell ref="H50:H52"/>
    <mergeCell ref="F28:F30"/>
    <mergeCell ref="D28:E30"/>
    <mergeCell ref="L88:M91"/>
    <mergeCell ref="I71:I80"/>
    <mergeCell ref="B87:C87"/>
    <mergeCell ref="F88:F90"/>
  </mergeCells>
  <phoneticPr fontId="23"/>
  <conditionalFormatting sqref="C51">
    <cfRule type="expression" dxfId="3" priority="17">
      <formula>$C$50="職員数に応じて必要なライセンス数が変動しないもの"</formula>
    </cfRule>
  </conditionalFormatting>
  <conditionalFormatting sqref="C55">
    <cfRule type="expression" dxfId="2" priority="1">
      <formula>$C$50="職員数に応じて必要なライセンス数が変動しないもの"</formula>
    </cfRule>
  </conditionalFormatting>
  <conditionalFormatting sqref="G83">
    <cfRule type="expression" dxfId="1" priority="6">
      <formula>"F76&gt;F21"</formula>
    </cfRule>
    <cfRule type="expression" dxfId="0" priority="7">
      <formula>"F76&gt;F18"</formula>
    </cfRule>
  </conditionalFormatting>
  <dataValidations count="2">
    <dataValidation type="whole" operator="greaterThanOrEqual" allowBlank="1" showInputMessage="1" showErrorMessage="1" sqref="G88:G90" xr:uid="{019FF684-7558-4F2F-8C44-73F2E3330AD4}">
      <formula1>1</formula1>
    </dataValidation>
    <dataValidation type="whole" allowBlank="1" showInputMessage="1" showErrorMessage="1" sqref="G36:G48 G58:G59 G63:G64" xr:uid="{E6D60F30-B10F-4CD2-9871-C95E7A48C2D4}">
      <formula1>1</formula1>
      <formula2>1000</formula2>
    </dataValidation>
  </dataValidations>
  <pageMargins left="0.25" right="0.25" top="0.75" bottom="0.75" header="0.3" footer="0.3"/>
  <pageSetup paperSize="8" scale="58" fitToHeight="0" orientation="landscape" r:id="rId1"/>
  <rowBreaks count="2" manualBreakCount="2">
    <brk id="48" max="12" man="1"/>
    <brk id="65" max="12"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A105683-E6FA-4E20-AC39-FD5B03BD8914}">
          <x14:formula1>
            <xm:f>さわらないでください。!$L$3:$L$56</xm:f>
          </x14:formula1>
          <xm:sqref>F28:F30</xm:sqref>
        </x14:dataValidation>
        <x14:dataValidation type="list" allowBlank="1" showInputMessage="1" showErrorMessage="1" xr:uid="{6DBD49A8-04D9-4BD8-9ACC-431CA60633BA}">
          <x14:formula1>
            <xm:f>さわらないでください。!$G$3:$G$4</xm:f>
          </x14:formula1>
          <xm:sqref>C52 C56</xm:sqref>
        </x14:dataValidation>
        <x14:dataValidation type="list" allowBlank="1" showInputMessage="1" showErrorMessage="1" xr:uid="{62F1CF84-B020-4915-8EB7-C65960461BF2}">
          <x14:formula1>
            <xm:f>さわらないでください。!$I$3:$I$4</xm:f>
          </x14:formula1>
          <xm:sqref>D73:D80 D58:D64 D71 D54:D55 D50:D51 D36:D48 D88</xm:sqref>
        </x14:dataValidation>
        <x14:dataValidation type="list" allowBlank="1" showInputMessage="1" showErrorMessage="1" xr:uid="{6D965454-87D8-4DC2-B0F4-DAC206C29ED4}">
          <x14:formula1>
            <xm:f>さわらないでください。!$H$3:$H$5</xm:f>
          </x14:formula1>
          <xm:sqref>B6 B9</xm:sqref>
        </x14:dataValidation>
        <x14:dataValidation type="list" allowBlank="1" showInputMessage="1" showErrorMessage="1" xr:uid="{E98F6566-6229-4332-921A-4E226C2BA0CA}">
          <x14:formula1>
            <xm:f>さわらないでください。!$F$3:$F$7</xm:f>
          </x14:formula1>
          <xm:sqref>C51 C55</xm:sqref>
        </x14:dataValidation>
        <x14:dataValidation type="list" allowBlank="1" showInputMessage="1" showErrorMessage="1" xr:uid="{AF9B5682-FFE9-4720-9632-6F35860FC287}">
          <x14:formula1>
            <xm:f>さわらないでください。!$E$3:$E$5</xm:f>
          </x14:formula1>
          <xm:sqref>C50 C54</xm:sqref>
        </x14:dataValidation>
        <x14:dataValidation type="list" allowBlank="1" showInputMessage="1" showErrorMessage="1" xr:uid="{DE984F32-AE1B-4F00-B592-8B4424E0D61F}">
          <x14:formula1>
            <xm:f>さわらないでください。!$M$3:$M$5</xm:f>
          </x14:formula1>
          <xm:sqref>B17:C17</xm:sqref>
        </x14:dataValidation>
        <x14:dataValidation type="list" allowBlank="1" showInputMessage="1" showErrorMessage="1" xr:uid="{586476F8-C00A-4F24-9A8F-EE8E9FF2ED4F}">
          <x14:formula1>
            <xm:f>さわらないでください。!$N$3:$N$5</xm:f>
          </x14:formula1>
          <xm:sqref>B20:C20</xm:sqref>
        </x14:dataValidation>
        <x14:dataValidation type="list" allowBlank="1" showInputMessage="1" showErrorMessage="1" xr:uid="{210D8399-A899-4C8C-AEF3-CDFECA0D32BB}">
          <x14:formula1>
            <xm:f>さわらないでください。!$C$3:$C$14</xm:f>
          </x14:formula1>
          <xm:sqref>C36:C48</xm:sqref>
        </x14:dataValidation>
        <x14:dataValidation type="list" allowBlank="1" showInputMessage="1" showErrorMessage="1" xr:uid="{E666DE91-41A0-46F4-A1E6-4F8F3D029BD3}">
          <x14:formula1>
            <xm:f>さわらないでください。!$D$17:$D$22</xm:f>
          </x14:formula1>
          <xm:sqref>C58:C64</xm:sqref>
        </x14:dataValidation>
        <x14:dataValidation type="list" allowBlank="1" showInputMessage="1" showErrorMessage="1" xr:uid="{16A01C11-069D-496C-81DF-A45EA66B1AA2}">
          <x14:formula1>
            <xm:f>さわらないでください。!$O$3:$O$6</xm:f>
          </x14:formula1>
          <xm:sqref>B71:C71</xm:sqref>
        </x14:dataValidation>
        <x14:dataValidation type="list" allowBlank="1" showInputMessage="1" showErrorMessage="1" xr:uid="{73DB79BC-3452-4DDA-A313-EDB12A5236AE}">
          <x14:formula1>
            <xm:f>さわらないでください。!$D$3:$D$15</xm:f>
          </x14:formula1>
          <xm:sqref>C73:C80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0FB10-7305-4D78-9081-84691B8D9B51}">
  <sheetPr>
    <tabColor theme="8" tint="0.79998168889431442"/>
    <pageSetUpPr fitToPage="1"/>
  </sheetPr>
  <dimension ref="A1:G25"/>
  <sheetViews>
    <sheetView showGridLines="0" tabSelected="1" view="pageBreakPreview" zoomScale="70" zoomScaleNormal="85" zoomScaleSheetLayoutView="70" workbookViewId="0">
      <selection activeCell="D8" sqref="D8"/>
    </sheetView>
  </sheetViews>
  <sheetFormatPr defaultColWidth="9.453125" defaultRowHeight="15"/>
  <cols>
    <col min="1" max="1" width="3.453125" style="159" customWidth="1"/>
    <col min="2" max="2" width="46.36328125" style="159" customWidth="1"/>
    <col min="3" max="3" width="18" style="159" customWidth="1"/>
    <col min="4" max="4" width="58.7265625" style="159" customWidth="1"/>
    <col min="5" max="5" width="30.26953125" style="159" customWidth="1"/>
    <col min="6" max="6" width="21.6328125" style="159" customWidth="1"/>
    <col min="7" max="7" width="6.90625" style="159" customWidth="1"/>
    <col min="8" max="8" width="20.453125" style="159" customWidth="1"/>
    <col min="9" max="9" width="26.26953125" style="159" customWidth="1"/>
    <col min="10" max="10" width="5.453125" style="159" customWidth="1"/>
    <col min="11" max="16384" width="9.453125" style="159"/>
  </cols>
  <sheetData>
    <row r="1" spans="1:7" ht="27.75" customHeight="1">
      <c r="A1" s="158" t="s">
        <v>309</v>
      </c>
    </row>
    <row r="2" spans="1:7" ht="10.5" customHeight="1">
      <c r="A2" s="158"/>
    </row>
    <row r="3" spans="1:7" ht="25.5" customHeight="1" thickBot="1">
      <c r="B3" s="160" t="s">
        <v>278</v>
      </c>
      <c r="C3" s="160"/>
      <c r="D3" s="160"/>
    </row>
    <row r="4" spans="1:7" ht="28.5" customHeight="1">
      <c r="B4" s="451" t="s">
        <v>279</v>
      </c>
      <c r="C4" s="452"/>
      <c r="D4" s="452"/>
      <c r="E4" s="452"/>
      <c r="F4" s="452"/>
      <c r="G4" s="453"/>
    </row>
    <row r="5" spans="1:7" ht="73.5" customHeight="1" thickBot="1">
      <c r="B5" s="454"/>
      <c r="C5" s="455"/>
      <c r="D5" s="455"/>
      <c r="E5" s="455"/>
      <c r="F5" s="455"/>
      <c r="G5" s="456"/>
    </row>
    <row r="6" spans="1:7" ht="20" thickBot="1">
      <c r="B6" s="159" t="s">
        <v>310</v>
      </c>
      <c r="E6" s="161"/>
    </row>
    <row r="7" spans="1:7" ht="30.5" thickBot="1">
      <c r="B7" s="162" t="s">
        <v>145</v>
      </c>
      <c r="C7" s="163" t="s">
        <v>113</v>
      </c>
      <c r="D7" s="164" t="s">
        <v>146</v>
      </c>
      <c r="E7" s="165" t="s">
        <v>147</v>
      </c>
    </row>
    <row r="8" spans="1:7" ht="36" customHeight="1">
      <c r="B8" s="166" t="s">
        <v>148</v>
      </c>
      <c r="C8" s="167" t="s">
        <v>121</v>
      </c>
      <c r="D8" s="168"/>
      <c r="E8" s="169"/>
    </row>
    <row r="9" spans="1:7" ht="36" customHeight="1">
      <c r="B9" s="166" t="s">
        <v>148</v>
      </c>
      <c r="C9" s="167" t="s">
        <v>121</v>
      </c>
      <c r="D9" s="170"/>
      <c r="E9" s="255"/>
    </row>
    <row r="10" spans="1:7" ht="36" customHeight="1">
      <c r="B10" s="166" t="s">
        <v>148</v>
      </c>
      <c r="C10" s="167" t="s">
        <v>121</v>
      </c>
      <c r="D10" s="170"/>
      <c r="E10" s="255"/>
    </row>
    <row r="11" spans="1:7" ht="36" customHeight="1">
      <c r="B11" s="166" t="s">
        <v>149</v>
      </c>
      <c r="C11" s="167" t="s">
        <v>121</v>
      </c>
      <c r="D11" s="170"/>
      <c r="E11" s="171"/>
    </row>
    <row r="12" spans="1:7" ht="36" customHeight="1">
      <c r="B12" s="172" t="s">
        <v>149</v>
      </c>
      <c r="C12" s="173" t="s">
        <v>121</v>
      </c>
      <c r="D12" s="174"/>
      <c r="E12" s="175"/>
    </row>
    <row r="13" spans="1:7" ht="36" customHeight="1">
      <c r="B13" s="172" t="s">
        <v>149</v>
      </c>
      <c r="C13" s="173" t="s">
        <v>121</v>
      </c>
      <c r="D13" s="174"/>
      <c r="E13" s="175"/>
    </row>
    <row r="14" spans="1:7" ht="36" customHeight="1">
      <c r="B14" s="166" t="s">
        <v>148</v>
      </c>
      <c r="C14" s="167" t="s">
        <v>121</v>
      </c>
      <c r="D14" s="170"/>
      <c r="E14" s="255"/>
    </row>
    <row r="15" spans="1:7" ht="36" customHeight="1">
      <c r="B15" s="166" t="s">
        <v>148</v>
      </c>
      <c r="C15" s="167" t="s">
        <v>121</v>
      </c>
      <c r="D15" s="170"/>
      <c r="E15" s="255"/>
    </row>
    <row r="16" spans="1:7" ht="36" customHeight="1">
      <c r="B16" s="166" t="s">
        <v>149</v>
      </c>
      <c r="C16" s="167" t="s">
        <v>121</v>
      </c>
      <c r="D16" s="170"/>
      <c r="E16" s="171"/>
    </row>
    <row r="17" spans="2:5" ht="36" customHeight="1">
      <c r="B17" s="172" t="s">
        <v>149</v>
      </c>
      <c r="C17" s="173" t="s">
        <v>121</v>
      </c>
      <c r="D17" s="174"/>
      <c r="E17" s="175"/>
    </row>
    <row r="18" spans="2:5" ht="36" customHeight="1">
      <c r="B18" s="172" t="s">
        <v>149</v>
      </c>
      <c r="C18" s="173" t="s">
        <v>121</v>
      </c>
      <c r="D18" s="174"/>
      <c r="E18" s="175"/>
    </row>
    <row r="19" spans="2:5" ht="36" customHeight="1">
      <c r="B19" s="166" t="s">
        <v>148</v>
      </c>
      <c r="C19" s="167" t="s">
        <v>121</v>
      </c>
      <c r="D19" s="170"/>
      <c r="E19" s="255"/>
    </row>
    <row r="20" spans="2:5" ht="36" customHeight="1">
      <c r="B20" s="166" t="s">
        <v>148</v>
      </c>
      <c r="C20" s="167" t="s">
        <v>121</v>
      </c>
      <c r="D20" s="170"/>
      <c r="E20" s="255"/>
    </row>
    <row r="21" spans="2:5" ht="36" customHeight="1">
      <c r="B21" s="166" t="s">
        <v>149</v>
      </c>
      <c r="C21" s="167" t="s">
        <v>121</v>
      </c>
      <c r="D21" s="170"/>
      <c r="E21" s="171"/>
    </row>
    <row r="22" spans="2:5" ht="36" customHeight="1">
      <c r="B22" s="172" t="s">
        <v>149</v>
      </c>
      <c r="C22" s="173" t="s">
        <v>121</v>
      </c>
      <c r="D22" s="174"/>
      <c r="E22" s="175"/>
    </row>
    <row r="23" spans="2:5" ht="36" customHeight="1">
      <c r="B23" s="172" t="s">
        <v>149</v>
      </c>
      <c r="C23" s="173" t="s">
        <v>121</v>
      </c>
      <c r="D23" s="174"/>
      <c r="E23" s="175"/>
    </row>
    <row r="24" spans="2:5" ht="36" customHeight="1" thickBot="1">
      <c r="B24" s="172" t="s">
        <v>149</v>
      </c>
      <c r="C24" s="173" t="s">
        <v>121</v>
      </c>
      <c r="D24" s="174"/>
      <c r="E24" s="175"/>
    </row>
    <row r="25" spans="2:5" ht="36" customHeight="1" thickBot="1">
      <c r="B25" s="176" t="s">
        <v>135</v>
      </c>
      <c r="C25" s="146"/>
      <c r="D25" s="177"/>
      <c r="E25" s="178">
        <f>SUBTOTAL(9,E8:E24)</f>
        <v>0</v>
      </c>
    </row>
  </sheetData>
  <mergeCells count="1">
    <mergeCell ref="B4:G5"/>
  </mergeCells>
  <phoneticPr fontId="4"/>
  <pageMargins left="0.7" right="0.7" top="0.75" bottom="0.75" header="0.3" footer="0.3"/>
  <pageSetup paperSize="9" scale="5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F72DA43-0E51-417A-856E-8AAFB6BD832C}">
          <x14:formula1>
            <xm:f>さわらないでください。!$J$3:$J$16</xm:f>
          </x14:formula1>
          <xm:sqref>B8:B24</xm:sqref>
        </x14:dataValidation>
        <x14:dataValidation type="list" allowBlank="1" showInputMessage="1" showErrorMessage="1" xr:uid="{5FD3D64D-DB36-4081-B42B-5CA6568C2048}">
          <x14:formula1>
            <xm:f>さわらないでください。!$I$3:$I$4</xm:f>
          </x14:formula1>
          <xm:sqref>C8:C24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F06A7-BB0A-4615-8092-9B05A8ED060D}">
  <sheetPr>
    <tabColor theme="2" tint="-0.499984740745262"/>
  </sheetPr>
  <dimension ref="B3:O56"/>
  <sheetViews>
    <sheetView topLeftCell="G1" zoomScale="85" zoomScaleNormal="85" workbookViewId="0">
      <selection activeCell="J16" sqref="J16"/>
    </sheetView>
  </sheetViews>
  <sheetFormatPr defaultColWidth="9.453125" defaultRowHeight="15"/>
  <cols>
    <col min="1" max="1" width="9.453125" style="179"/>
    <col min="2" max="2" width="24.36328125" style="179" customWidth="1"/>
    <col min="3" max="3" width="50.90625" style="244" customWidth="1"/>
    <col min="4" max="4" width="39" style="179" customWidth="1"/>
    <col min="5" max="5" width="47.453125" style="179" bestFit="1" customWidth="1"/>
    <col min="6" max="6" width="31.36328125" style="179" customWidth="1"/>
    <col min="7" max="7" width="70.7265625" style="179" bestFit="1" customWidth="1"/>
    <col min="8" max="8" width="40.7265625" style="179" customWidth="1"/>
    <col min="9" max="9" width="9.453125" style="179"/>
    <col min="10" max="10" width="50.26953125" style="244" customWidth="1"/>
    <col min="11" max="11" width="38.26953125" style="179" customWidth="1"/>
    <col min="12" max="12" width="45.08984375" style="179" customWidth="1"/>
    <col min="13" max="13" width="26.453125" style="179" customWidth="1"/>
    <col min="14" max="14" width="29.453125" style="179" customWidth="1"/>
    <col min="15" max="16384" width="9.453125" style="179"/>
  </cols>
  <sheetData>
    <row r="3" spans="2:15">
      <c r="B3" s="179" t="s">
        <v>150</v>
      </c>
      <c r="C3" s="244" t="s">
        <v>273</v>
      </c>
      <c r="D3" s="244" t="s">
        <v>138</v>
      </c>
      <c r="E3" s="179" t="s">
        <v>129</v>
      </c>
      <c r="F3" s="179" t="s">
        <v>131</v>
      </c>
      <c r="G3" s="180" t="s">
        <v>132</v>
      </c>
      <c r="H3" s="179" t="s">
        <v>107</v>
      </c>
      <c r="I3" s="179" t="s">
        <v>121</v>
      </c>
      <c r="J3" s="244" t="s">
        <v>148</v>
      </c>
      <c r="K3" s="179" t="s">
        <v>151</v>
      </c>
      <c r="L3" s="179" t="s">
        <v>107</v>
      </c>
      <c r="M3" s="179" t="s">
        <v>107</v>
      </c>
      <c r="N3" s="179" t="s">
        <v>107</v>
      </c>
      <c r="O3" s="244" t="s">
        <v>301</v>
      </c>
    </row>
    <row r="4" spans="2:15">
      <c r="B4" s="179" t="s">
        <v>152</v>
      </c>
      <c r="C4" s="245" t="s">
        <v>120</v>
      </c>
      <c r="D4" s="245" t="s">
        <v>120</v>
      </c>
      <c r="E4" s="179" t="s">
        <v>153</v>
      </c>
      <c r="F4" s="179" t="s">
        <v>154</v>
      </c>
      <c r="G4" s="179" t="s">
        <v>155</v>
      </c>
      <c r="H4" s="179" t="s">
        <v>156</v>
      </c>
      <c r="I4" s="179" t="s">
        <v>157</v>
      </c>
      <c r="J4" s="244" t="s">
        <v>120</v>
      </c>
      <c r="K4" s="179" t="s">
        <v>158</v>
      </c>
      <c r="L4" s="49" t="s">
        <v>159</v>
      </c>
      <c r="M4" s="179" t="s">
        <v>237</v>
      </c>
      <c r="N4" s="179" t="s">
        <v>240</v>
      </c>
      <c r="O4" s="245" t="s">
        <v>274</v>
      </c>
    </row>
    <row r="5" spans="2:15">
      <c r="B5" s="179" t="s">
        <v>160</v>
      </c>
      <c r="C5" s="245" t="s">
        <v>122</v>
      </c>
      <c r="D5" s="245" t="s">
        <v>122</v>
      </c>
      <c r="E5" s="179" t="s">
        <v>161</v>
      </c>
      <c r="F5" s="179" t="s">
        <v>162</v>
      </c>
      <c r="H5" s="179" t="s">
        <v>163</v>
      </c>
      <c r="J5" s="245" t="s">
        <v>122</v>
      </c>
      <c r="K5" s="179" t="s">
        <v>164</v>
      </c>
      <c r="L5" s="49" t="s">
        <v>165</v>
      </c>
      <c r="M5" s="179" t="s">
        <v>238</v>
      </c>
      <c r="N5" s="179" t="s">
        <v>241</v>
      </c>
      <c r="O5" s="245" t="s">
        <v>276</v>
      </c>
    </row>
    <row r="6" spans="2:15">
      <c r="B6" s="179" t="s">
        <v>166</v>
      </c>
      <c r="C6" s="245" t="s">
        <v>123</v>
      </c>
      <c r="D6" s="245" t="s">
        <v>123</v>
      </c>
      <c r="F6" s="179" t="s">
        <v>167</v>
      </c>
      <c r="J6" s="245" t="s">
        <v>123</v>
      </c>
      <c r="K6" s="179" t="s">
        <v>168</v>
      </c>
      <c r="L6" s="49" t="s">
        <v>169</v>
      </c>
      <c r="O6" s="245" t="s">
        <v>275</v>
      </c>
    </row>
    <row r="7" spans="2:15">
      <c r="C7" s="245" t="s">
        <v>124</v>
      </c>
      <c r="D7" s="245" t="s">
        <v>124</v>
      </c>
      <c r="F7" s="179" t="s">
        <v>170</v>
      </c>
      <c r="J7" s="245" t="s">
        <v>124</v>
      </c>
      <c r="L7" s="49" t="s">
        <v>171</v>
      </c>
    </row>
    <row r="8" spans="2:15">
      <c r="C8" s="245" t="s">
        <v>125</v>
      </c>
      <c r="D8" s="245" t="s">
        <v>125</v>
      </c>
      <c r="J8" s="245" t="s">
        <v>125</v>
      </c>
      <c r="L8" s="49" t="s">
        <v>172</v>
      </c>
    </row>
    <row r="9" spans="2:15">
      <c r="C9" s="245" t="s">
        <v>173</v>
      </c>
      <c r="D9" s="245" t="s">
        <v>173</v>
      </c>
      <c r="J9" s="245" t="s">
        <v>173</v>
      </c>
      <c r="L9" s="49" t="s">
        <v>174</v>
      </c>
    </row>
    <row r="10" spans="2:15">
      <c r="C10" s="245" t="s">
        <v>274</v>
      </c>
      <c r="D10" s="245" t="s">
        <v>274</v>
      </c>
      <c r="J10" s="245" t="s">
        <v>274</v>
      </c>
      <c r="L10" s="49" t="s">
        <v>175</v>
      </c>
    </row>
    <row r="11" spans="2:15">
      <c r="C11" s="245" t="s">
        <v>275</v>
      </c>
      <c r="D11" s="245" t="s">
        <v>276</v>
      </c>
      <c r="J11" s="245" t="s">
        <v>276</v>
      </c>
      <c r="L11" s="49" t="s">
        <v>176</v>
      </c>
    </row>
    <row r="12" spans="2:15">
      <c r="C12" s="245" t="s">
        <v>126</v>
      </c>
      <c r="D12" s="245" t="s">
        <v>275</v>
      </c>
      <c r="J12" s="245" t="s">
        <v>275</v>
      </c>
      <c r="L12" s="49" t="s">
        <v>177</v>
      </c>
    </row>
    <row r="13" spans="2:15">
      <c r="C13" s="245" t="s">
        <v>127</v>
      </c>
      <c r="D13" s="245" t="s">
        <v>126</v>
      </c>
      <c r="J13" s="245" t="s">
        <v>126</v>
      </c>
      <c r="L13" s="49" t="s">
        <v>178</v>
      </c>
    </row>
    <row r="14" spans="2:15">
      <c r="C14" s="245" t="s">
        <v>128</v>
      </c>
      <c r="D14" s="245" t="s">
        <v>127</v>
      </c>
      <c r="J14" s="245" t="s">
        <v>127</v>
      </c>
      <c r="L14" s="49" t="s">
        <v>179</v>
      </c>
    </row>
    <row r="15" spans="2:15">
      <c r="C15" s="245"/>
      <c r="D15" s="245" t="s">
        <v>128</v>
      </c>
      <c r="J15" s="245" t="s">
        <v>128</v>
      </c>
      <c r="L15" s="49" t="s">
        <v>181</v>
      </c>
    </row>
    <row r="16" spans="2:15" ht="16">
      <c r="C16" s="245"/>
      <c r="D16" s="75"/>
      <c r="J16" s="244" t="s">
        <v>180</v>
      </c>
      <c r="L16" s="49" t="s">
        <v>182</v>
      </c>
    </row>
    <row r="17" spans="3:12">
      <c r="C17" s="244" t="s">
        <v>273</v>
      </c>
      <c r="D17" s="311" t="s">
        <v>290</v>
      </c>
      <c r="L17" s="49" t="s">
        <v>183</v>
      </c>
    </row>
    <row r="18" spans="3:12" ht="30">
      <c r="C18" s="245" t="s">
        <v>120</v>
      </c>
      <c r="D18" s="311" t="s">
        <v>291</v>
      </c>
      <c r="L18" s="49" t="s">
        <v>184</v>
      </c>
    </row>
    <row r="19" spans="3:12" ht="40.5">
      <c r="C19" s="245" t="s">
        <v>122</v>
      </c>
      <c r="D19" s="312" t="s">
        <v>292</v>
      </c>
      <c r="L19" s="49" t="s">
        <v>185</v>
      </c>
    </row>
    <row r="20" spans="3:12" ht="30">
      <c r="C20" s="245" t="s">
        <v>123</v>
      </c>
      <c r="D20" s="310" t="s">
        <v>293</v>
      </c>
      <c r="L20" s="49" t="s">
        <v>186</v>
      </c>
    </row>
    <row r="21" spans="3:12">
      <c r="C21" s="245" t="s">
        <v>124</v>
      </c>
      <c r="D21" s="310" t="s">
        <v>294</v>
      </c>
      <c r="L21" s="49" t="s">
        <v>187</v>
      </c>
    </row>
    <row r="22" spans="3:12">
      <c r="C22" s="245" t="s">
        <v>125</v>
      </c>
      <c r="D22" s="310" t="s">
        <v>134</v>
      </c>
      <c r="L22" s="49" t="s">
        <v>188</v>
      </c>
    </row>
    <row r="23" spans="3:12">
      <c r="C23" s="245" t="s">
        <v>173</v>
      </c>
      <c r="D23" s="310"/>
      <c r="L23" s="49" t="s">
        <v>189</v>
      </c>
    </row>
    <row r="24" spans="3:12">
      <c r="C24" s="245" t="s">
        <v>274</v>
      </c>
      <c r="D24" s="310"/>
      <c r="L24" s="49" t="s">
        <v>190</v>
      </c>
    </row>
    <row r="25" spans="3:12">
      <c r="C25" s="245" t="s">
        <v>276</v>
      </c>
      <c r="D25" s="311" t="s">
        <v>290</v>
      </c>
      <c r="L25" s="49" t="s">
        <v>191</v>
      </c>
    </row>
    <row r="26" spans="3:12" ht="30">
      <c r="C26" s="245" t="s">
        <v>275</v>
      </c>
      <c r="D26" s="311" t="s">
        <v>291</v>
      </c>
      <c r="L26" s="49" t="s">
        <v>192</v>
      </c>
    </row>
    <row r="27" spans="3:12" ht="40.5">
      <c r="C27" s="245" t="s">
        <v>126</v>
      </c>
      <c r="D27" s="312" t="s">
        <v>292</v>
      </c>
      <c r="L27" s="49" t="s">
        <v>193</v>
      </c>
    </row>
    <row r="28" spans="3:12" ht="30">
      <c r="C28" s="245" t="s">
        <v>127</v>
      </c>
      <c r="D28" s="310" t="s">
        <v>293</v>
      </c>
      <c r="L28" s="49" t="s">
        <v>194</v>
      </c>
    </row>
    <row r="29" spans="3:12">
      <c r="C29" s="245" t="s">
        <v>128</v>
      </c>
      <c r="D29" s="310" t="s">
        <v>294</v>
      </c>
      <c r="L29" s="49" t="s">
        <v>195</v>
      </c>
    </row>
    <row r="30" spans="3:12">
      <c r="C30" s="245"/>
      <c r="D30" s="310" t="s">
        <v>289</v>
      </c>
      <c r="L30" s="49" t="s">
        <v>196</v>
      </c>
    </row>
    <row r="31" spans="3:12">
      <c r="C31" s="245"/>
      <c r="D31" s="310" t="s">
        <v>134</v>
      </c>
      <c r="L31" s="49" t="s">
        <v>197</v>
      </c>
    </row>
    <row r="32" spans="3:12">
      <c r="C32" s="245"/>
      <c r="L32" s="49" t="s">
        <v>198</v>
      </c>
    </row>
    <row r="33" spans="3:12">
      <c r="C33" s="245"/>
      <c r="L33" s="49" t="s">
        <v>199</v>
      </c>
    </row>
    <row r="34" spans="3:12">
      <c r="C34" s="245"/>
      <c r="L34" s="49" t="s">
        <v>200</v>
      </c>
    </row>
    <row r="35" spans="3:12">
      <c r="L35" s="49" t="s">
        <v>201</v>
      </c>
    </row>
    <row r="36" spans="3:12">
      <c r="L36" s="49" t="s">
        <v>202</v>
      </c>
    </row>
    <row r="37" spans="3:12">
      <c r="L37" s="49" t="s">
        <v>203</v>
      </c>
    </row>
    <row r="38" spans="3:12">
      <c r="L38" s="49" t="s">
        <v>204</v>
      </c>
    </row>
    <row r="39" spans="3:12">
      <c r="L39" s="49" t="s">
        <v>205</v>
      </c>
    </row>
    <row r="40" spans="3:12">
      <c r="L40" s="49" t="s">
        <v>206</v>
      </c>
    </row>
    <row r="41" spans="3:12">
      <c r="L41" s="49" t="s">
        <v>207</v>
      </c>
    </row>
    <row r="42" spans="3:12">
      <c r="L42" s="49" t="s">
        <v>208</v>
      </c>
    </row>
    <row r="43" spans="3:12">
      <c r="L43" s="49" t="s">
        <v>209</v>
      </c>
    </row>
    <row r="44" spans="3:12">
      <c r="L44" s="49" t="s">
        <v>210</v>
      </c>
    </row>
    <row r="45" spans="3:12">
      <c r="L45" s="49" t="s">
        <v>211</v>
      </c>
    </row>
    <row r="46" spans="3:12">
      <c r="L46" s="49" t="s">
        <v>212</v>
      </c>
    </row>
    <row r="47" spans="3:12">
      <c r="L47" s="49" t="s">
        <v>213</v>
      </c>
    </row>
    <row r="48" spans="3:12">
      <c r="L48" s="49" t="s">
        <v>214</v>
      </c>
    </row>
    <row r="49" spans="12:12">
      <c r="L49" s="49" t="s">
        <v>215</v>
      </c>
    </row>
    <row r="50" spans="12:12">
      <c r="L50" s="49" t="s">
        <v>216</v>
      </c>
    </row>
    <row r="51" spans="12:12">
      <c r="L51" s="49" t="s">
        <v>217</v>
      </c>
    </row>
    <row r="52" spans="12:12">
      <c r="L52" s="49" t="s">
        <v>218</v>
      </c>
    </row>
    <row r="53" spans="12:12">
      <c r="L53" s="49" t="s">
        <v>219</v>
      </c>
    </row>
    <row r="54" spans="12:12">
      <c r="L54" s="49" t="s">
        <v>220</v>
      </c>
    </row>
    <row r="55" spans="12:12">
      <c r="L55" s="49" t="s">
        <v>221</v>
      </c>
    </row>
    <row r="56" spans="12:12">
      <c r="L56" s="49" t="s">
        <v>222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9B39-0A94-4100-89FE-4617E3C5B79B}">
  <dimension ref="A1:A38"/>
  <sheetViews>
    <sheetView workbookViewId="0">
      <selection activeCell="H37" sqref="H37"/>
    </sheetView>
  </sheetViews>
  <sheetFormatPr defaultColWidth="9" defaultRowHeight="13"/>
  <cols>
    <col min="1" max="1" width="76.6328125" style="20" customWidth="1"/>
    <col min="2" max="16384" width="9" style="20"/>
  </cols>
  <sheetData>
    <row r="1" spans="1:1" ht="14">
      <c r="A1" s="24" t="s">
        <v>51</v>
      </c>
    </row>
    <row r="2" spans="1:1" ht="14">
      <c r="A2" s="24" t="s">
        <v>50</v>
      </c>
    </row>
    <row r="3" spans="1:1" ht="14">
      <c r="A3" s="24" t="s">
        <v>49</v>
      </c>
    </row>
    <row r="4" spans="1:1" ht="14">
      <c r="A4" s="24" t="s">
        <v>48</v>
      </c>
    </row>
    <row r="5" spans="1:1" ht="14">
      <c r="A5" s="24" t="s">
        <v>47</v>
      </c>
    </row>
    <row r="6" spans="1:1" ht="14">
      <c r="A6" s="24" t="s">
        <v>46</v>
      </c>
    </row>
    <row r="7" spans="1:1" ht="14">
      <c r="A7" s="24" t="s">
        <v>45</v>
      </c>
    </row>
    <row r="8" spans="1:1" ht="14">
      <c r="A8" s="24" t="s">
        <v>44</v>
      </c>
    </row>
    <row r="9" spans="1:1" ht="14">
      <c r="A9" s="24" t="s">
        <v>43</v>
      </c>
    </row>
    <row r="10" spans="1:1" ht="14">
      <c r="A10" s="24" t="s">
        <v>42</v>
      </c>
    </row>
    <row r="11" spans="1:1" ht="14">
      <c r="A11" s="24" t="s">
        <v>41</v>
      </c>
    </row>
    <row r="12" spans="1:1" ht="14">
      <c r="A12" s="24" t="s">
        <v>40</v>
      </c>
    </row>
    <row r="13" spans="1:1" ht="14">
      <c r="A13" s="24" t="s">
        <v>39</v>
      </c>
    </row>
    <row r="14" spans="1:1" ht="14">
      <c r="A14" s="24" t="s">
        <v>38</v>
      </c>
    </row>
    <row r="15" spans="1:1" ht="14">
      <c r="A15" s="24" t="s">
        <v>37</v>
      </c>
    </row>
    <row r="16" spans="1:1" ht="14">
      <c r="A16" s="24" t="s">
        <v>36</v>
      </c>
    </row>
    <row r="17" spans="1:1" ht="14">
      <c r="A17" s="24" t="s">
        <v>35</v>
      </c>
    </row>
    <row r="18" spans="1:1" ht="14">
      <c r="A18" s="24" t="s">
        <v>34</v>
      </c>
    </row>
    <row r="19" spans="1:1" ht="14">
      <c r="A19" s="24" t="s">
        <v>33</v>
      </c>
    </row>
    <row r="20" spans="1:1" ht="28">
      <c r="A20" s="24" t="s">
        <v>32</v>
      </c>
    </row>
    <row r="21" spans="1:1" ht="14">
      <c r="A21" s="24" t="s">
        <v>31</v>
      </c>
    </row>
    <row r="22" spans="1:1" ht="14">
      <c r="A22" s="24" t="s">
        <v>30</v>
      </c>
    </row>
    <row r="23" spans="1:1" ht="14">
      <c r="A23" s="24" t="s">
        <v>29</v>
      </c>
    </row>
    <row r="24" spans="1:1" ht="14">
      <c r="A24" s="24" t="s">
        <v>28</v>
      </c>
    </row>
    <row r="25" spans="1:1" ht="14">
      <c r="A25" s="24" t="s">
        <v>27</v>
      </c>
    </row>
    <row r="26" spans="1:1" ht="14">
      <c r="A26" s="24" t="s">
        <v>26</v>
      </c>
    </row>
    <row r="27" spans="1:1" ht="14">
      <c r="A27" s="24" t="s">
        <v>25</v>
      </c>
    </row>
    <row r="28" spans="1:1" ht="14">
      <c r="A28" s="24" t="s">
        <v>24</v>
      </c>
    </row>
    <row r="29" spans="1:1" ht="14">
      <c r="A29" s="24" t="s">
        <v>23</v>
      </c>
    </row>
    <row r="30" spans="1:1" ht="14">
      <c r="A30" s="24" t="s">
        <v>22</v>
      </c>
    </row>
    <row r="31" spans="1:1" ht="14">
      <c r="A31" s="24" t="s">
        <v>21</v>
      </c>
    </row>
    <row r="32" spans="1:1" ht="14">
      <c r="A32" s="24" t="s">
        <v>20</v>
      </c>
    </row>
    <row r="33" spans="1:1" ht="14">
      <c r="A33" s="24" t="s">
        <v>19</v>
      </c>
    </row>
    <row r="34" spans="1:1" ht="14">
      <c r="A34" s="24" t="s">
        <v>18</v>
      </c>
    </row>
    <row r="35" spans="1:1" ht="14">
      <c r="A35" s="24" t="s">
        <v>17</v>
      </c>
    </row>
    <row r="36" spans="1:1" ht="14">
      <c r="A36" s="24" t="s">
        <v>16</v>
      </c>
    </row>
    <row r="37" spans="1:1" ht="14">
      <c r="A37" s="24" t="s">
        <v>15</v>
      </c>
    </row>
    <row r="38" spans="1:1" ht="14">
      <c r="A38" s="24" t="s">
        <v>14</v>
      </c>
    </row>
  </sheetData>
  <sheetProtection algorithmName="SHA-512" hashValue="b8z/9WaewG5/XKZoiXl8rL39v4I8ALarIAbvZ5erCDmCqYMLMRv2PqIGPdtKQ3+gI1uOXAjNy3PXvCKkVgLuXA==" saltValue="W9gX+a0JxM8T+F8u08VJcg==" spinCount="100000" sheet="1" objects="1" scenarios="1"/>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別紙１ </vt:lpstr>
      <vt:lpstr>別紙2</vt:lpstr>
      <vt:lpstr>（参考様式）令和７年度歳入・歳出予算（見込）書</vt:lpstr>
      <vt:lpstr>★補助額計算書入力手順★</vt:lpstr>
      <vt:lpstr>★補助額計算書★</vt:lpstr>
      <vt:lpstr>★付帯経費計算表★</vt:lpstr>
      <vt:lpstr>さわらないでください。</vt:lpstr>
      <vt:lpstr>Sheet1</vt:lpstr>
      <vt:lpstr>'（参考様式）令和７年度歳入・歳出予算（見込）書'!Print_Area</vt:lpstr>
      <vt:lpstr>★付帯経費計算表★!Print_Area</vt:lpstr>
      <vt:lpstr>★補助額計算書★!Print_Area</vt:lpstr>
      <vt:lpstr>★補助額計算書入力手順★!Print_Area</vt:lpstr>
      <vt:lpstr>'別紙１ '!Print_Area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関口　嵩</cp:lastModifiedBy>
  <cp:lastPrinted>2026-06-03T07:52:59Z</cp:lastPrinted>
  <dcterms:created xsi:type="dcterms:W3CDTF">2004-06-10T09:24:42Z</dcterms:created>
  <dcterms:modified xsi:type="dcterms:W3CDTF">2026-06-05T08:35:36Z</dcterms:modified>
</cp:coreProperties>
</file>