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30" yWindow="195" windowWidth="15915" windowHeight="15600" activeTab="0"/>
  </bookViews>
  <sheets>
    <sheet name="問1～15" sheetId="1" r:id="rId1"/>
    <sheet name="問16~17" sheetId="2" r:id="rId2"/>
    <sheet name="問18" sheetId="3" r:id="rId3"/>
    <sheet name="問19~20" sheetId="4" r:id="rId4"/>
    <sheet name="問20～23" sheetId="5" r:id="rId5"/>
    <sheet name="問24~25" sheetId="6" r:id="rId6"/>
  </sheets>
  <definedNames>
    <definedName name="_xlnm.Print_Area" localSheetId="0">'問1～15'!$A$1:$M$348</definedName>
    <definedName name="_xlnm.Print_Area" localSheetId="1">'問16~17'!$A$1:$N$23</definedName>
    <definedName name="_xlnm.Print_Area" localSheetId="2">'問18'!$A$1:$L$71</definedName>
    <definedName name="_xlnm.Print_Area" localSheetId="3">'問19~20'!$A$1:$T$35</definedName>
    <definedName name="_xlnm.Print_Area" localSheetId="4">'問20～23'!$A$1:$M$47</definedName>
    <definedName name="_xlnm.Print_Area" localSheetId="5">'問24~25'!$A$1:$N$44</definedName>
  </definedNames>
  <calcPr fullCalcOnLoad="1"/>
</workbook>
</file>

<file path=xl/sharedStrings.xml><?xml version="1.0" encoding="utf-8"?>
<sst xmlns="http://schemas.openxmlformats.org/spreadsheetml/2006/main" count="672" uniqueCount="269">
  <si>
    <t>改善したい</t>
  </si>
  <si>
    <t>ア．主食・主菜・副菜を組み合わせて食べる</t>
  </si>
  <si>
    <t>イ．主食を十分に食べる</t>
  </si>
  <si>
    <t>ウ．野菜を十分に食べる</t>
  </si>
  <si>
    <t>エ．牛乳・乳製品を食べる</t>
  </si>
  <si>
    <t>オ．朝食を食べる</t>
  </si>
  <si>
    <t>カ．塩分の多い料理を控える</t>
  </si>
  <si>
    <t>キ．菓子や甘い飲み物をほどほどにする</t>
  </si>
  <si>
    <t>ク．食事時間を規則正しくする</t>
  </si>
  <si>
    <t>コ．好き嫌いなく何でも食べる</t>
  </si>
  <si>
    <t>いる</t>
  </si>
  <si>
    <t>いない</t>
  </si>
  <si>
    <t>無回答
その他</t>
  </si>
  <si>
    <t>８０㎝未満</t>
  </si>
  <si>
    <t>１２０㎝以上</t>
  </si>
  <si>
    <t>１１０～１２０㎝未満</t>
  </si>
  <si>
    <t>１００～１１０㎝未満</t>
  </si>
  <si>
    <t>９０～１００㎝未満</t>
  </si>
  <si>
    <t>８０～９０㎝未満</t>
  </si>
  <si>
    <t>１０㎏未満</t>
  </si>
  <si>
    <t>１０～１５㎏未満</t>
  </si>
  <si>
    <t>１５～２０㎏未満</t>
  </si>
  <si>
    <t>２０～２５㎏未満</t>
  </si>
  <si>
    <t>２５～３０㎏未満</t>
  </si>
  <si>
    <t>３０㎏以上</t>
  </si>
  <si>
    <t>保育所</t>
  </si>
  <si>
    <t>幼稚園</t>
  </si>
  <si>
    <t>保育所</t>
  </si>
  <si>
    <t>無回答
その他</t>
  </si>
  <si>
    <t>父親</t>
  </si>
  <si>
    <t>母親</t>
  </si>
  <si>
    <t>〔問６．主にお子さんの食事を用意しているのはどなたですか。〕</t>
  </si>
  <si>
    <t>〔問７．問６でお子さんの食事の用意をしている人は、働いていますか。〕</t>
  </si>
  <si>
    <t>〔問８．お子さんは、保育所等の活動も含め、どのくらい運動（外遊びも含む）をしていますか。〕</t>
  </si>
  <si>
    <t>１週間に５日以上</t>
  </si>
  <si>
    <t>１週間に３～４日</t>
  </si>
  <si>
    <t>１週間に１～２日</t>
  </si>
  <si>
    <t>していない</t>
  </si>
  <si>
    <t>午前
６時前</t>
  </si>
  <si>
    <t>午前
６時台</t>
  </si>
  <si>
    <t>午前
７時台</t>
  </si>
  <si>
    <t>午前
８時台</t>
  </si>
  <si>
    <t>午前
９時台</t>
  </si>
  <si>
    <t>午前１０時以降</t>
  </si>
  <si>
    <t>〔問９．お子さんはふだん何時頃に起きますか。〕</t>
  </si>
  <si>
    <t>午後
８時前</t>
  </si>
  <si>
    <t>午後
８時台</t>
  </si>
  <si>
    <t>午後
９時台</t>
  </si>
  <si>
    <t>午後
１０時台</t>
  </si>
  <si>
    <t>午後
１１時台</t>
  </si>
  <si>
    <t>〔問９．お子さんはふだん何時頃に寝ますか。〕</t>
  </si>
  <si>
    <t>〔問１０．お子さんの排便の頻度はどのくらいですか。〕</t>
  </si>
  <si>
    <t>父親</t>
  </si>
  <si>
    <t>母親</t>
  </si>
  <si>
    <t>祖父</t>
  </si>
  <si>
    <t>祖母</t>
  </si>
  <si>
    <t>兄弟姉妹</t>
  </si>
  <si>
    <t>その他</t>
  </si>
  <si>
    <t>計</t>
  </si>
  <si>
    <t>３歳</t>
  </si>
  <si>
    <t>４歳</t>
  </si>
  <si>
    <t>５歳</t>
  </si>
  <si>
    <t>無回答
その他</t>
  </si>
  <si>
    <t>男</t>
  </si>
  <si>
    <t>女</t>
  </si>
  <si>
    <t>２０歳未満</t>
  </si>
  <si>
    <t>２０歳代</t>
  </si>
  <si>
    <t>３０歳代</t>
  </si>
  <si>
    <t>４０歳代</t>
  </si>
  <si>
    <t>５０歳以上</t>
  </si>
  <si>
    <t>フルタイム勤務</t>
  </si>
  <si>
    <t>パートタイム勤務</t>
  </si>
  <si>
    <t>働いていない</t>
  </si>
  <si>
    <t>産休・育休中</t>
  </si>
  <si>
    <t>決まっていない</t>
  </si>
  <si>
    <t>毎日食べる</t>
  </si>
  <si>
    <t>ほとんど食べない</t>
  </si>
  <si>
    <t>食べる時間がない</t>
  </si>
  <si>
    <t>無回答
その他</t>
  </si>
  <si>
    <t>〔問１４．お子さんは、ふだんどのように食事をしていますか。〕</t>
  </si>
  <si>
    <t>〔問１５．お子さんの食事で、主食・主菜・副菜をそろえて食べる回数は何回ありますか。〕</t>
  </si>
  <si>
    <t>ほとんど毎日</t>
  </si>
  <si>
    <t>週４～５回</t>
  </si>
  <si>
    <t>週２～３回</t>
  </si>
  <si>
    <t>ほとんどない</t>
  </si>
  <si>
    <t>牛乳・乳製品</t>
  </si>
  <si>
    <t>果物</t>
  </si>
  <si>
    <t>スナック菓子</t>
  </si>
  <si>
    <t>甘いお菓子</t>
  </si>
  <si>
    <t xml:space="preserve">甘い飲み物(ジュース・スポーツドリンクなど) </t>
  </si>
  <si>
    <t>おにぎり</t>
  </si>
  <si>
    <t>せんべい</t>
  </si>
  <si>
    <t>ファストフード（フライドポテト等）</t>
  </si>
  <si>
    <t>菓子パン</t>
  </si>
  <si>
    <t>よくある</t>
  </si>
  <si>
    <t>たまにある</t>
  </si>
  <si>
    <t>ほとんどない</t>
  </si>
  <si>
    <t>ない</t>
  </si>
  <si>
    <t>〔問１８．お子さんについて、次の各質問項目を改善したいと思いますか。〕</t>
  </si>
  <si>
    <t>栄養バランス</t>
  </si>
  <si>
    <t>食べる量</t>
  </si>
  <si>
    <t>食べ物の大きさ、固さ</t>
  </si>
  <si>
    <t>料理の味付け</t>
  </si>
  <si>
    <t>料理の盛り付け、色どり</t>
  </si>
  <si>
    <t>規則正しい時間に食事をすること</t>
  </si>
  <si>
    <t>一緒に食べること</t>
  </si>
  <si>
    <t>楽しく食べること</t>
  </si>
  <si>
    <t>一緒に作ること</t>
  </si>
  <si>
    <t>間食の内容</t>
  </si>
  <si>
    <t>間食の量（間食は適量にする）</t>
  </si>
  <si>
    <t>その他</t>
  </si>
  <si>
    <t>特にない</t>
  </si>
  <si>
    <t xml:space="preserve">〔問２０-①．お子さんは、これまでに食物アレルギーの原因（と思われる）食物を食べないように除去
したり、
</t>
  </si>
  <si>
    <t>現在している</t>
  </si>
  <si>
    <t>過去にしていたことはあるが、現在はしていない</t>
  </si>
  <si>
    <t>今までにしたことはない</t>
  </si>
  <si>
    <t>はい</t>
  </si>
  <si>
    <t>3-(1)　集計表(地区別-県西健康福祉センター）</t>
  </si>
  <si>
    <t>〔問２．お子さんの性別はどちらですか。〕</t>
  </si>
  <si>
    <t>〔問３．「お子さんの身長・体重から評価基準に基づいて評価」〕</t>
  </si>
  <si>
    <t>〔問５．この調査票に記入しているのはどなたですか。〕</t>
  </si>
  <si>
    <t>祖父</t>
  </si>
  <si>
    <t>祖母</t>
  </si>
  <si>
    <t>その他</t>
  </si>
  <si>
    <t>喫煙者はいない</t>
  </si>
  <si>
    <t>計</t>
  </si>
  <si>
    <t>保育所</t>
  </si>
  <si>
    <t>幼稚園</t>
  </si>
  <si>
    <t>よくかむこと</t>
  </si>
  <si>
    <t>食事のマナー</t>
  </si>
  <si>
    <t>〔問１７．お子さんは、就寝前２時間以内におやつ（甘い飲み物を含む）をとることがありますか。〕</t>
  </si>
  <si>
    <t>喫煙者はいる</t>
  </si>
  <si>
    <t>いいえ</t>
  </si>
  <si>
    <t>〔問２１．お子さんを連れて外食（飲食店での食事）する頻度はどれくらいですか。</t>
  </si>
  <si>
    <t>また、お子さんの食事に市販のお惣菜やお弁当などを利用する頻度はどれくらいですか。〕</t>
  </si>
  <si>
    <t>毎日</t>
  </si>
  <si>
    <t>週に４～６回</t>
  </si>
  <si>
    <t>週に２～３回</t>
  </si>
  <si>
    <t>週に１回</t>
  </si>
  <si>
    <t>週1回未満</t>
  </si>
  <si>
    <t>〔問２２．お子さんの歯磨きの際、仕上げ磨きをしていますか。〕</t>
  </si>
  <si>
    <t>喫煙する人のうち家の中で喫煙する人はいますか。〕</t>
  </si>
  <si>
    <t>週に1～３日食べないことがある</t>
  </si>
  <si>
    <t>週に４～５日食べないことがある</t>
  </si>
  <si>
    <t>全く食べない</t>
  </si>
  <si>
    <t>午後
６時台</t>
  </si>
  <si>
    <t>午後
７時台</t>
  </si>
  <si>
    <t>午後
９時以降</t>
  </si>
  <si>
    <t>家族そろって食べる</t>
  </si>
  <si>
    <t>大人の家族の誰かと食べる</t>
  </si>
  <si>
    <t>子どもだけで食べる</t>
  </si>
  <si>
    <t>一人で食べる</t>
  </si>
  <si>
    <t>食欲がない</t>
  </si>
  <si>
    <t>食べる時間に寝ている</t>
  </si>
  <si>
    <t>食べる習慣がない</t>
  </si>
  <si>
    <t>朝食を用意しない</t>
  </si>
  <si>
    <t>肥満予防のため朝食は控えている</t>
  </si>
  <si>
    <t>食事を用意する時間がない</t>
  </si>
  <si>
    <t>２～３日に１回程度</t>
  </si>
  <si>
    <t>４～５日に１回程度</t>
  </si>
  <si>
    <t>週に１回程度</t>
  </si>
  <si>
    <t>不規則である</t>
  </si>
  <si>
    <t>便秘の治療を行っている</t>
  </si>
  <si>
    <t>サ．しっかり噛んで食べる</t>
  </si>
  <si>
    <t>全く利用しない</t>
  </si>
  <si>
    <t>〔問１１．ふだんの食事の状況についてお答えください。夕食は食べていますか。〕</t>
  </si>
  <si>
    <t>〔問１１．ふだんの食事の状況についてお答えください。朝食は食べていますか。〕</t>
  </si>
  <si>
    <t>６歳</t>
  </si>
  <si>
    <r>
      <t xml:space="preserve">太りすぎ
</t>
    </r>
    <r>
      <rPr>
        <sz val="8"/>
        <rFont val="ＭＳ Ｐ明朝"/>
        <family val="1"/>
      </rPr>
      <t>＋30％以上</t>
    </r>
  </si>
  <si>
    <r>
      <t xml:space="preserve">やや太りすぎ
</t>
    </r>
    <r>
      <rPr>
        <sz val="8"/>
        <rFont val="ＭＳ Ｐ明朝"/>
        <family val="1"/>
      </rPr>
      <t>＋20％以上
＋30％未満</t>
    </r>
  </si>
  <si>
    <r>
      <t xml:space="preserve">太り気味
</t>
    </r>
    <r>
      <rPr>
        <sz val="8"/>
        <rFont val="ＭＳ Ｐ明朝"/>
        <family val="1"/>
      </rPr>
      <t>＋15％以上
＋20％未満</t>
    </r>
  </si>
  <si>
    <r>
      <t xml:space="preserve">ふつう
</t>
    </r>
    <r>
      <rPr>
        <sz val="8"/>
        <rFont val="ＭＳ Ｐ明朝"/>
        <family val="1"/>
      </rPr>
      <t>－15％超
＋15％未満</t>
    </r>
  </si>
  <si>
    <r>
      <t xml:space="preserve">やせ
</t>
    </r>
    <r>
      <rPr>
        <sz val="8"/>
        <rFont val="ＭＳ Ｐ明朝"/>
        <family val="1"/>
      </rPr>
      <t>－20％超
－15％以下</t>
    </r>
  </si>
  <si>
    <r>
      <t xml:space="preserve">やせすぎ
</t>
    </r>
    <r>
      <rPr>
        <sz val="8"/>
        <rFont val="ＭＳ Ｐ明朝"/>
        <family val="1"/>
      </rPr>
      <t>－20％以下</t>
    </r>
  </si>
  <si>
    <t>また、父母については年齢についてもお答えください。（複数回答）〕</t>
  </si>
  <si>
    <t>〔問４．お子さんが同居している家族についてあてはまるものすべてに○を付けてください。</t>
  </si>
  <si>
    <t>〔問２０-②．（問２０-①で１、２に○を付けた方）食事制限や食物除去は、医師の指示で行いましたか。〕</t>
  </si>
  <si>
    <t>〔問１２．（問１１で朝食についてお子さんと母親の４、５に○を付けた方）お子さんとお母さんが朝食を食べない主な理由は何ですか。</t>
  </si>
  <si>
    <t>ケ．「いただきます」などのあいさつをする</t>
  </si>
  <si>
    <t>ケ．「いただきます」などのあいさつをする</t>
  </si>
  <si>
    <t>ケ．「いただきます」などのあいさつをする</t>
  </si>
  <si>
    <t>〔問１９．お子さんの食事で、特に気をつけていることはありますか。当てはまる番号をすべて選んでください。なければ、15に◯を付けてください。〕</t>
  </si>
  <si>
    <t>深夜１２時以降</t>
  </si>
  <si>
    <t>〔問２４．（問２３で６以外に○を付けた方）問２３で喫煙する人がいると答えた方におたずねします。</t>
  </si>
  <si>
    <t>午前
７時前</t>
  </si>
  <si>
    <t>午前
７時台</t>
  </si>
  <si>
    <t>午前
８時台</t>
  </si>
  <si>
    <t>午前
９時台</t>
  </si>
  <si>
    <t>午前
１０時台以降</t>
  </si>
  <si>
    <t>午後
２時前</t>
  </si>
  <si>
    <t>午後
２時台</t>
  </si>
  <si>
    <t>午後
３時台</t>
  </si>
  <si>
    <t>午後
４時台</t>
  </si>
  <si>
    <t>午後
５時台</t>
  </si>
  <si>
    <t xml:space="preserve"> (３つ以内で回答)〕</t>
  </si>
  <si>
    <t>午後
６時以前</t>
  </si>
  <si>
    <t>午後
７時台以降</t>
  </si>
  <si>
    <t>制限したことはありますか。〕</t>
  </si>
  <si>
    <t>単位＝上段：人、下段：％</t>
  </si>
  <si>
    <t>また、父母については年齢についてもお答えください。〕</t>
  </si>
  <si>
    <t>〔問２５．お子さんの日中の保育について、主に保育をお願いしている施設、登園及び退園の時間を記入してください。〕</t>
  </si>
  <si>
    <t>総数</t>
  </si>
  <si>
    <t>－</t>
  </si>
  <si>
    <t>－</t>
  </si>
  <si>
    <t>無回答
その他</t>
  </si>
  <si>
    <t>〔問１６．お子さんは、ふだんどのようなおやつを多く食べますか。（２つ以内で回答）〕</t>
  </si>
  <si>
    <t>４時間</t>
  </si>
  <si>
    <t>５時間</t>
  </si>
  <si>
    <t>６時間</t>
  </si>
  <si>
    <t>７時間</t>
  </si>
  <si>
    <t>８時間</t>
  </si>
  <si>
    <t>９時間</t>
  </si>
  <si>
    <t>１０時間</t>
  </si>
  <si>
    <t>１１時間</t>
  </si>
  <si>
    <t>１１時間以上</t>
  </si>
  <si>
    <t>４時間未満</t>
  </si>
  <si>
    <t>第116表　お子さんの年齢</t>
  </si>
  <si>
    <t>第117表　お子さんの性別</t>
  </si>
  <si>
    <t>第118表　お子さんの身長・体重（身長）</t>
  </si>
  <si>
    <t>第119表　お子さんの身長・体重（体重）</t>
  </si>
  <si>
    <t>第120表　お子さんの身長・体重（肥満度）</t>
  </si>
  <si>
    <t>第121表　同居家族</t>
  </si>
  <si>
    <t>第122表　同居家族（父親の年齢）</t>
  </si>
  <si>
    <t>第123表　同居家族（母親の年齢）</t>
  </si>
  <si>
    <t>第124表　調査票記入者</t>
  </si>
  <si>
    <t>第125表　子どもの世話</t>
  </si>
  <si>
    <t>第126表　仕事</t>
  </si>
  <si>
    <t>第127表　子どもの運動</t>
  </si>
  <si>
    <t>第128表　子どもの起床時間(平日)</t>
  </si>
  <si>
    <t>第129表　子どもの起床時間(休日)</t>
  </si>
  <si>
    <t>第130表　子どもの就寝時間(平日)</t>
  </si>
  <si>
    <t>第131表　子どもの就寝時間(休日)</t>
  </si>
  <si>
    <t>第132表　子どもの排便</t>
  </si>
  <si>
    <t>第133表　朝食習慣（お子さん）</t>
  </si>
  <si>
    <t>第134表　朝食習慣（母親）</t>
  </si>
  <si>
    <t>第135表　朝食習慣（父親）</t>
  </si>
  <si>
    <t>第136表　夕食習慣（お子さん）</t>
  </si>
  <si>
    <t>第137表　夕食習慣（母親）</t>
  </si>
  <si>
    <t>第138表　夕食習慣（父親）</t>
  </si>
  <si>
    <t>第141表　夕食時間</t>
  </si>
  <si>
    <t>第142表　家族での食事（朝食）</t>
  </si>
  <si>
    <t>第143表　家族での食事（夕食）</t>
  </si>
  <si>
    <t>第144表　主食・主菜・副菜をそろえて食べる頻度（朝食）</t>
  </si>
  <si>
    <t>第145表　主食・主菜・副菜をそろえて食べる頻度（昼食）</t>
  </si>
  <si>
    <t>第146表　主食・主菜・副菜をそろえて食べる頻度（夕食）</t>
  </si>
  <si>
    <t>第147表　子どものおやつ</t>
  </si>
  <si>
    <t>第148表　就寝前２時間以内のおやつ</t>
  </si>
  <si>
    <t>第149表　食生活改善意識</t>
  </si>
  <si>
    <t>第150表　子どもの食事</t>
  </si>
  <si>
    <t>第151表　子どもの食物アレルギーによる食事制限</t>
  </si>
  <si>
    <t>第152表　子どもの食物アレルギーによる食事制限（医師の指示）</t>
  </si>
  <si>
    <t>第153表　外食や市販のお惣菜、お弁当などの利用状況（外食の頻度）</t>
  </si>
  <si>
    <t>第154表　外食や市販のお惣菜、お弁当などの利用状況（市販のお惣菜やお弁当を利用する頻度）</t>
  </si>
  <si>
    <t>第155表　子どもの歯磨き</t>
  </si>
  <si>
    <t>第156表　同居家族喫煙者</t>
  </si>
  <si>
    <t>第158表　登園・退園時間（登園）</t>
  </si>
  <si>
    <t>第159表　登園・退園時間（退園）</t>
  </si>
  <si>
    <t>第160表　保育時間</t>
  </si>
  <si>
    <t>第157表　家の中での喫煙者</t>
  </si>
  <si>
    <t>第139表　朝食を食べない理由（お子さん）</t>
  </si>
  <si>
    <t>第140表　朝食を食べない理由（母親）</t>
  </si>
  <si>
    <t>無回答
その他</t>
  </si>
  <si>
    <t>できていないが改善したいと思わない</t>
  </si>
  <si>
    <t>すでにできているので改善の必要がない</t>
  </si>
  <si>
    <t>無回答
その他</t>
  </si>
  <si>
    <t>〔問２３．お子さんが同居している家族のうち喫煙する人はいますか。（複数回答可）〕</t>
  </si>
  <si>
    <t>〔問１．お子さんの年齢をご記入ください。（平成２７年１２月１日現在）〕</t>
  </si>
  <si>
    <t>〔問３．お子さんの身長・体重をご記入ください。〕</t>
  </si>
  <si>
    <t>〔問１３．お子さんのふだんの夕食時間は何時頃ですか。〕</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</si>
</sst>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quot;#,##0_);[Red]\(&quot;¥&quot;#,##0\)"/>
    <numFmt numFmtId="178" formatCode="0_);[Red]\(0\)"/>
    <numFmt numFmtId="179" formatCode="0.0_);[Red]\(0.0\)"/>
    <numFmt numFmtId="180" formatCode="#,##0.00000"/>
    <numFmt numFmtId="181" formatCode="#,##0.000"/>
    <numFmt numFmtId="182" formatCode="0.0%"/>
    <numFmt numFmtId="183" formatCode="#0.0&quot;%&quot;"/>
    <numFmt numFmtId="184" formatCode="#,##0.0_ "/>
    <numFmt numFmtId="185" formatCode="#,##0_ "/>
    <numFmt numFmtId="186" formatCode="#,##0.0;[Red]\-#,##0.0"/>
    <numFmt numFmtId="187" formatCode="0.0"/>
    <numFmt numFmtId="188" formatCode="&quot;Yes&quot;;&quot;Yes&quot;;&quot;No&quot;"/>
    <numFmt numFmtId="189" formatCode="&quot;True&quot;;&quot;True&quot;;&quot;False&quot;"/>
    <numFmt numFmtId="190" formatCode="&quot;On&quot;;&quot;On&quot;;&quot;Off&quot;"/>
    <numFmt numFmtId="191" formatCode="[$€-2]\ #,##0.00_);[Red]\([$€-2]\ #,##0.00\)"/>
    <numFmt numFmtId="192" formatCode="0.0_ "/>
  </numFmts>
  <fonts count="27">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明朝"/>
      <family val="1"/>
    </font>
    <font>
      <sz val="6"/>
      <name val="ＭＳ Ｐゴシック"/>
      <family val="3"/>
    </font>
    <font>
      <u val="single"/>
      <sz val="11"/>
      <color indexed="12"/>
      <name val="ＭＳ Ｐゴシック"/>
      <family val="3"/>
    </font>
    <font>
      <sz val="10"/>
      <name val="ＭＳ Ｐ明朝"/>
      <family val="1"/>
    </font>
    <font>
      <sz val="8"/>
      <name val="ＭＳ Ｐ明朝"/>
      <family val="1"/>
    </font>
    <font>
      <sz val="14"/>
      <name val="ＭＳ Ｐ明朝"/>
      <family val="1"/>
    </font>
    <font>
      <sz val="16"/>
      <name val="ＭＳ Ｐ明朝"/>
      <family val="1"/>
    </font>
    <font>
      <u val="single"/>
      <sz val="11"/>
      <color indexed="61"/>
      <name val="ＭＳ Ｐゴシック"/>
      <family val="3"/>
    </font>
    <font>
      <sz val="11"/>
      <color indexed="10"/>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hair"/>
    </border>
    <border>
      <left style="hair"/>
      <right style="hair"/>
      <top style="thin"/>
      <bottom style="hair"/>
    </border>
    <border>
      <left style="hair"/>
      <right style="thin"/>
      <top style="thin"/>
      <bottom style="hair"/>
    </border>
    <border>
      <left>
        <color indexed="63"/>
      </left>
      <right style="hair"/>
      <top style="hair"/>
      <bottom style="thin"/>
    </border>
    <border>
      <left style="hair"/>
      <right style="hair"/>
      <top style="hair"/>
      <bottom style="thin"/>
    </border>
    <border>
      <left style="hair"/>
      <right style="thin"/>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right style="thin"/>
      <top/>
      <bottom/>
    </border>
    <border>
      <left style="thin"/>
      <right style="hair"/>
      <top style="thin"/>
      <bottom style="hair"/>
    </border>
    <border>
      <left>
        <color indexed="63"/>
      </left>
      <right style="thin"/>
      <top>
        <color indexed="63"/>
      </top>
      <bottom style="hair"/>
    </border>
    <border>
      <left style="thin"/>
      <right style="hair"/>
      <top>
        <color indexed="63"/>
      </top>
      <bottom style="hair"/>
    </border>
    <border>
      <left style="hair"/>
      <right style="hair"/>
      <top>
        <color indexed="63"/>
      </top>
      <bottom style="hair"/>
    </border>
    <border>
      <left style="hair"/>
      <right style="hair"/>
      <top style="hair"/>
      <bottom style="hair"/>
    </border>
    <border>
      <left style="hair"/>
      <right style="thin"/>
      <top style="hair"/>
      <bottom style="hair"/>
    </border>
    <border>
      <left style="hair"/>
      <right style="thin"/>
      <top>
        <color indexed="63"/>
      </top>
      <bottom style="hair"/>
    </border>
    <border>
      <left style="thin"/>
      <right style="hair"/>
      <top style="thin"/>
      <bottom style="thin"/>
    </border>
    <border>
      <left style="thin"/>
      <right style="hair"/>
      <top style="hair"/>
      <bottom style="hair"/>
    </border>
    <border>
      <left>
        <color indexed="63"/>
      </left>
      <right style="hair"/>
      <top style="hair"/>
      <bottom style="hair"/>
    </border>
    <border>
      <left>
        <color indexed="63"/>
      </left>
      <right style="hair"/>
      <top>
        <color indexed="63"/>
      </top>
      <bottom style="hair"/>
    </border>
    <border>
      <left style="thin"/>
      <right style="thin"/>
      <top style="thin"/>
      <bottom style="thin"/>
    </border>
    <border>
      <left style="thin"/>
      <right style="thin"/>
      <top style="thin"/>
      <bottom style="hair"/>
    </border>
    <border>
      <left/>
      <right style="thin"/>
      <top style="thin"/>
      <bottom style="thin"/>
    </border>
    <border>
      <left>
        <color indexed="63"/>
      </left>
      <right style="thin"/>
      <top style="hair"/>
      <bottom style="hair"/>
    </border>
    <border>
      <left>
        <color indexed="63"/>
      </left>
      <right style="thin"/>
      <top style="hair"/>
      <bottom style="thin"/>
    </border>
    <border>
      <left/>
      <right/>
      <top style="thin"/>
      <bottom style="thin"/>
    </border>
    <border>
      <left style="hair"/>
      <right style="hair"/>
      <top>
        <color indexed="63"/>
      </top>
      <bottom>
        <color indexed="63"/>
      </bottom>
    </border>
    <border>
      <left style="hair"/>
      <right style="hair"/>
      <top style="hair"/>
      <bottom>
        <color indexed="63"/>
      </bottom>
    </border>
    <border>
      <left>
        <color indexed="63"/>
      </left>
      <right style="thin"/>
      <top style="hair"/>
      <bottom>
        <color indexed="63"/>
      </bottom>
    </border>
    <border>
      <left style="hair"/>
      <right>
        <color indexed="63"/>
      </right>
      <top style="thin"/>
      <bottom style="thin"/>
    </border>
    <border>
      <left style="hair"/>
      <right>
        <color indexed="63"/>
      </right>
      <top>
        <color indexed="63"/>
      </top>
      <bottom>
        <color indexed="63"/>
      </bottom>
    </border>
    <border>
      <left style="hair"/>
      <right>
        <color indexed="63"/>
      </right>
      <top style="hair"/>
      <bottom>
        <color indexed="63"/>
      </bottom>
    </border>
    <border>
      <left style="hair"/>
      <right>
        <color indexed="63"/>
      </right>
      <top style="hair"/>
      <bottom style="thin"/>
    </border>
    <border>
      <left style="hair"/>
      <right style="thin"/>
      <top style="thin"/>
      <bottom>
        <color indexed="63"/>
      </bottom>
    </border>
    <border>
      <left style="hair"/>
      <right style="thin"/>
      <top style="hair"/>
      <bottom>
        <color indexed="63"/>
      </bottom>
    </border>
    <border>
      <left style="thin"/>
      <right style="hair"/>
      <top style="hair"/>
      <bottom style="thin"/>
    </border>
    <border>
      <left style="thin"/>
      <right style="thin"/>
      <top style="hair"/>
      <bottom style="thin"/>
    </border>
    <border diagonalDown="1">
      <left style="thin"/>
      <right style="thin"/>
      <top style="thin"/>
      <bottom style="thin"/>
      <diagonal style="thin"/>
    </border>
    <border>
      <left>
        <color indexed="63"/>
      </left>
      <right style="hair"/>
      <top style="hair"/>
      <bottom>
        <color indexed="63"/>
      </bottom>
    </border>
    <border>
      <left style="hair"/>
      <right style="double"/>
      <top style="thin"/>
      <bottom style="thin"/>
    </border>
    <border>
      <left style="hair"/>
      <right style="double"/>
      <top>
        <color indexed="63"/>
      </top>
      <bottom style="hair"/>
    </border>
    <border>
      <left style="hair"/>
      <right style="double"/>
      <top style="hair"/>
      <bottom style="hair"/>
    </border>
    <border>
      <left style="hair"/>
      <right style="double"/>
      <top style="hair"/>
      <bottom style="thin"/>
    </border>
    <border>
      <left style="hair"/>
      <right>
        <color indexed="63"/>
      </right>
      <top>
        <color indexed="63"/>
      </top>
      <bottom style="hair"/>
    </border>
    <border>
      <left style="hair"/>
      <right>
        <color indexed="63"/>
      </right>
      <top style="hair"/>
      <bottom style="hair"/>
    </border>
    <border>
      <left style="hair"/>
      <right style="hair"/>
      <top style="thin"/>
      <bottom>
        <color indexed="63"/>
      </bottom>
    </border>
    <border>
      <left>
        <color indexed="63"/>
      </left>
      <right style="hair"/>
      <top>
        <color indexed="63"/>
      </top>
      <bottom>
        <color indexed="63"/>
      </bottom>
    </border>
    <border>
      <left style="double"/>
      <right style="hair"/>
      <top style="thin"/>
      <bottom style="thin"/>
    </border>
    <border>
      <left style="double"/>
      <right style="hair"/>
      <top>
        <color indexed="63"/>
      </top>
      <bottom>
        <color indexed="63"/>
      </bottom>
    </border>
    <border>
      <left style="double"/>
      <right style="hair"/>
      <top style="hair"/>
      <bottom>
        <color indexed="63"/>
      </bottom>
    </border>
    <border>
      <left style="double"/>
      <right style="hair"/>
      <top style="hair"/>
      <bottom style="thin"/>
    </border>
    <border>
      <left style="hair"/>
      <right style="thin"/>
      <top/>
      <bottom/>
    </border>
    <border>
      <left style="thin"/>
      <right style="thin"/>
      <top style="hair"/>
      <bottom style="hair"/>
    </border>
    <border>
      <left style="thin"/>
      <right style="thin"/>
      <top style="thin"/>
      <bottom>
        <color indexed="63"/>
      </bottom>
    </border>
    <border>
      <left style="thin"/>
      <right style="thin"/>
      <top>
        <color indexed="63"/>
      </top>
      <bottom style="hair"/>
    </border>
    <border>
      <left style="thin"/>
      <right style="thin"/>
      <top style="hair"/>
      <bottom>
        <color indexed="63"/>
      </bottom>
    </border>
    <border>
      <left style="thin"/>
      <right style="thin"/>
      <top/>
      <bottom style="thin"/>
    </border>
    <border>
      <left style="thin"/>
      <right style="thin"/>
      <top/>
      <bottom/>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25" fillId="0" borderId="0" applyNumberFormat="0" applyFill="0" applyBorder="0" applyAlignment="0" applyProtection="0"/>
    <xf numFmtId="0" fontId="17" fillId="4" borderId="0" applyNumberFormat="0" applyBorder="0" applyAlignment="0" applyProtection="0"/>
  </cellStyleXfs>
  <cellXfs count="195">
    <xf numFmtId="0" fontId="0" fillId="0" borderId="0" xfId="0" applyAlignment="1">
      <alignment/>
    </xf>
    <xf numFmtId="0" fontId="18" fillId="0" borderId="0" xfId="0" applyFont="1" applyAlignment="1">
      <alignment/>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3" fontId="18" fillId="0" borderId="13" xfId="0" applyNumberFormat="1" applyFont="1" applyBorder="1" applyAlignment="1">
      <alignment/>
    </xf>
    <xf numFmtId="3" fontId="18" fillId="0" borderId="14" xfId="0" applyNumberFormat="1" applyFont="1" applyBorder="1" applyAlignment="1">
      <alignment/>
    </xf>
    <xf numFmtId="3" fontId="18" fillId="0" borderId="15" xfId="0" applyNumberFormat="1" applyFont="1" applyBorder="1" applyAlignment="1">
      <alignment/>
    </xf>
    <xf numFmtId="176" fontId="18" fillId="0" borderId="16" xfId="0" applyNumberFormat="1" applyFont="1" applyBorder="1" applyAlignment="1">
      <alignment/>
    </xf>
    <xf numFmtId="176" fontId="18" fillId="0" borderId="17" xfId="0" applyNumberFormat="1" applyFont="1" applyBorder="1" applyAlignment="1">
      <alignment/>
    </xf>
    <xf numFmtId="176" fontId="18" fillId="0" borderId="18" xfId="0" applyNumberFormat="1" applyFont="1" applyBorder="1" applyAlignment="1">
      <alignment/>
    </xf>
    <xf numFmtId="0" fontId="18" fillId="0" borderId="0" xfId="0" applyFont="1" applyAlignment="1">
      <alignment/>
    </xf>
    <xf numFmtId="176" fontId="18" fillId="0" borderId="17" xfId="0" applyNumberFormat="1" applyFont="1" applyBorder="1" applyAlignment="1">
      <alignment/>
    </xf>
    <xf numFmtId="176" fontId="18" fillId="0" borderId="18" xfId="0" applyNumberFormat="1" applyFont="1" applyBorder="1" applyAlignment="1">
      <alignment/>
    </xf>
    <xf numFmtId="0" fontId="21" fillId="0" borderId="0" xfId="0" applyFont="1" applyAlignment="1">
      <alignment/>
    </xf>
    <xf numFmtId="0" fontId="21" fillId="0" borderId="19" xfId="0" applyFont="1" applyBorder="1" applyAlignment="1">
      <alignment/>
    </xf>
    <xf numFmtId="0" fontId="18" fillId="0" borderId="20" xfId="0" applyFont="1" applyBorder="1" applyAlignment="1">
      <alignment/>
    </xf>
    <xf numFmtId="0" fontId="18" fillId="0" borderId="21" xfId="0" applyFont="1" applyBorder="1" applyAlignment="1">
      <alignment/>
    </xf>
    <xf numFmtId="0" fontId="21" fillId="0" borderId="22" xfId="0" applyFont="1" applyBorder="1" applyAlignment="1">
      <alignment/>
    </xf>
    <xf numFmtId="0" fontId="18" fillId="0" borderId="23" xfId="0" applyFont="1" applyBorder="1" applyAlignment="1">
      <alignment/>
    </xf>
    <xf numFmtId="0" fontId="18" fillId="0" borderId="24" xfId="0" applyFont="1" applyBorder="1" applyAlignment="1">
      <alignment/>
    </xf>
    <xf numFmtId="0" fontId="21" fillId="0" borderId="25" xfId="0" applyFont="1" applyBorder="1" applyAlignment="1">
      <alignment/>
    </xf>
    <xf numFmtId="0" fontId="18" fillId="0" borderId="0" xfId="0" applyFont="1" applyBorder="1" applyAlignment="1">
      <alignment/>
    </xf>
    <xf numFmtId="0" fontId="18" fillId="0" borderId="26" xfId="0" applyFont="1" applyBorder="1" applyAlignment="1">
      <alignment/>
    </xf>
    <xf numFmtId="3" fontId="18" fillId="0" borderId="27" xfId="0" applyNumberFormat="1" applyFont="1" applyBorder="1" applyAlignment="1">
      <alignment/>
    </xf>
    <xf numFmtId="3" fontId="18" fillId="0" borderId="28" xfId="0" applyNumberFormat="1" applyFont="1" applyBorder="1" applyAlignment="1">
      <alignment/>
    </xf>
    <xf numFmtId="3" fontId="18" fillId="0" borderId="29" xfId="0" applyNumberFormat="1" applyFont="1" applyBorder="1" applyAlignment="1">
      <alignment/>
    </xf>
    <xf numFmtId="3" fontId="18" fillId="0" borderId="30" xfId="0" applyNumberFormat="1" applyFont="1" applyBorder="1" applyAlignment="1">
      <alignment/>
    </xf>
    <xf numFmtId="176" fontId="18" fillId="0" borderId="31" xfId="0" applyNumberFormat="1" applyFont="1" applyBorder="1" applyAlignment="1">
      <alignment/>
    </xf>
    <xf numFmtId="176" fontId="18" fillId="0" borderId="32" xfId="0" applyNumberFormat="1" applyFont="1" applyBorder="1" applyAlignment="1">
      <alignment/>
    </xf>
    <xf numFmtId="3" fontId="18" fillId="0" borderId="31" xfId="0" applyNumberFormat="1" applyFont="1" applyBorder="1" applyAlignment="1">
      <alignment/>
    </xf>
    <xf numFmtId="3" fontId="18" fillId="0" borderId="32" xfId="0" applyNumberFormat="1" applyFont="1" applyBorder="1" applyAlignment="1">
      <alignment/>
    </xf>
    <xf numFmtId="3" fontId="18" fillId="0" borderId="30" xfId="0" applyNumberFormat="1" applyFont="1" applyBorder="1" applyAlignment="1">
      <alignment/>
    </xf>
    <xf numFmtId="3" fontId="18" fillId="0" borderId="33" xfId="0" applyNumberFormat="1" applyFont="1" applyBorder="1" applyAlignment="1">
      <alignment/>
    </xf>
    <xf numFmtId="0" fontId="21" fillId="0" borderId="0" xfId="0" applyFont="1" applyBorder="1" applyAlignment="1">
      <alignment/>
    </xf>
    <xf numFmtId="0" fontId="0" fillId="0" borderId="0" xfId="0" applyBorder="1" applyAlignment="1">
      <alignment/>
    </xf>
    <xf numFmtId="0" fontId="21" fillId="0" borderId="0" xfId="0" applyFont="1" applyBorder="1" applyAlignment="1">
      <alignment horizontal="center" vertical="center" wrapText="1"/>
    </xf>
    <xf numFmtId="3" fontId="21" fillId="0" borderId="0" xfId="0" applyNumberFormat="1" applyFont="1" applyBorder="1" applyAlignment="1">
      <alignment/>
    </xf>
    <xf numFmtId="176" fontId="21" fillId="0" borderId="0" xfId="0" applyNumberFormat="1" applyFont="1" applyBorder="1" applyAlignment="1">
      <alignment/>
    </xf>
    <xf numFmtId="0" fontId="18" fillId="0" borderId="0" xfId="0" applyFont="1" applyFill="1" applyAlignment="1">
      <alignment/>
    </xf>
    <xf numFmtId="0" fontId="18" fillId="0" borderId="0" xfId="0" applyFont="1" applyFill="1" applyBorder="1" applyAlignment="1">
      <alignment horizontal="center" vertical="center" wrapText="1"/>
    </xf>
    <xf numFmtId="3" fontId="18" fillId="0" borderId="0" xfId="0" applyNumberFormat="1" applyFont="1" applyFill="1" applyBorder="1" applyAlignment="1">
      <alignment/>
    </xf>
    <xf numFmtId="0" fontId="18" fillId="0" borderId="0" xfId="0" applyNumberFormat="1" applyFont="1" applyFill="1" applyBorder="1" applyAlignment="1">
      <alignment/>
    </xf>
    <xf numFmtId="38" fontId="18" fillId="0" borderId="0" xfId="49" applyFont="1" applyAlignment="1">
      <alignment/>
    </xf>
    <xf numFmtId="38" fontId="18" fillId="0" borderId="34" xfId="49" applyFont="1" applyBorder="1" applyAlignment="1">
      <alignment horizontal="center" vertical="center" wrapText="1"/>
    </xf>
    <xf numFmtId="38" fontId="18" fillId="0" borderId="35" xfId="49" applyFont="1" applyBorder="1" applyAlignment="1">
      <alignment/>
    </xf>
    <xf numFmtId="38" fontId="18" fillId="0" borderId="29" xfId="49" applyFont="1" applyBorder="1" applyAlignment="1">
      <alignment/>
    </xf>
    <xf numFmtId="38" fontId="0" fillId="0" borderId="0" xfId="49" applyFont="1" applyAlignment="1">
      <alignment/>
    </xf>
    <xf numFmtId="176" fontId="18" fillId="0" borderId="36" xfId="0" applyNumberFormat="1" applyFont="1" applyBorder="1" applyAlignment="1">
      <alignment/>
    </xf>
    <xf numFmtId="3" fontId="18" fillId="0" borderId="36" xfId="0" applyNumberFormat="1" applyFont="1" applyBorder="1" applyAlignment="1">
      <alignment/>
    </xf>
    <xf numFmtId="0" fontId="18" fillId="0" borderId="0" xfId="0" applyFont="1" applyFill="1" applyAlignment="1">
      <alignment/>
    </xf>
    <xf numFmtId="0" fontId="0" fillId="0" borderId="0" xfId="0" applyFill="1" applyAlignment="1">
      <alignment/>
    </xf>
    <xf numFmtId="38" fontId="18" fillId="0" borderId="37" xfId="49" applyFont="1" applyBorder="1" applyAlignment="1">
      <alignment/>
    </xf>
    <xf numFmtId="0" fontId="18" fillId="0" borderId="11"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25" xfId="0" applyFont="1" applyFill="1" applyBorder="1" applyAlignment="1">
      <alignment horizontal="center" wrapText="1"/>
    </xf>
    <xf numFmtId="38" fontId="18" fillId="0" borderId="38" xfId="49" applyFont="1" applyBorder="1" applyAlignment="1">
      <alignment horizontal="center" vertical="center" wrapText="1"/>
    </xf>
    <xf numFmtId="38" fontId="18" fillId="0" borderId="39" xfId="49" applyFont="1" applyBorder="1" applyAlignment="1">
      <alignment/>
    </xf>
    <xf numFmtId="3" fontId="18" fillId="0" borderId="0" xfId="0" applyNumberFormat="1" applyFont="1" applyFill="1" applyBorder="1" applyAlignment="1">
      <alignment/>
    </xf>
    <xf numFmtId="176" fontId="18" fillId="0" borderId="0" xfId="0" applyNumberFormat="1" applyFont="1" applyFill="1" applyBorder="1" applyAlignment="1">
      <alignment/>
    </xf>
    <xf numFmtId="0" fontId="24" fillId="0" borderId="0" xfId="0" applyFont="1" applyFill="1" applyAlignment="1">
      <alignment/>
    </xf>
    <xf numFmtId="0" fontId="23" fillId="0" borderId="0" xfId="0" applyFont="1" applyFill="1" applyAlignment="1">
      <alignment/>
    </xf>
    <xf numFmtId="38" fontId="18" fillId="0" borderId="0" xfId="49" applyFont="1" applyFill="1" applyAlignment="1">
      <alignment/>
    </xf>
    <xf numFmtId="0" fontId="0" fillId="0" borderId="0" xfId="0" applyFont="1" applyFill="1" applyAlignment="1">
      <alignment/>
    </xf>
    <xf numFmtId="0" fontId="18" fillId="0" borderId="0" xfId="0" applyFont="1" applyFill="1" applyAlignment="1">
      <alignment horizontal="right"/>
    </xf>
    <xf numFmtId="0" fontId="18" fillId="0" borderId="12" xfId="0" applyFont="1" applyFill="1" applyBorder="1" applyAlignment="1">
      <alignment horizontal="center" vertical="center" wrapText="1"/>
    </xf>
    <xf numFmtId="38" fontId="18" fillId="0" borderId="27" xfId="49" applyFont="1" applyFill="1" applyBorder="1" applyAlignment="1">
      <alignment/>
    </xf>
    <xf numFmtId="3" fontId="18" fillId="0" borderId="14" xfId="0" applyNumberFormat="1" applyFont="1" applyFill="1" applyBorder="1" applyAlignment="1">
      <alignment/>
    </xf>
    <xf numFmtId="3" fontId="18" fillId="0" borderId="15" xfId="0" applyNumberFormat="1" applyFont="1" applyFill="1" applyBorder="1" applyAlignment="1">
      <alignment/>
    </xf>
    <xf numFmtId="38" fontId="18" fillId="0" borderId="35" xfId="49" applyFont="1" applyFill="1" applyBorder="1" applyAlignment="1">
      <alignment/>
    </xf>
    <xf numFmtId="176" fontId="18" fillId="0" borderId="31" xfId="0" applyNumberFormat="1" applyFont="1" applyFill="1" applyBorder="1" applyAlignment="1">
      <alignment/>
    </xf>
    <xf numFmtId="176" fontId="18" fillId="0" borderId="32" xfId="0" applyNumberFormat="1" applyFont="1" applyFill="1" applyBorder="1" applyAlignment="1">
      <alignment/>
    </xf>
    <xf numFmtId="3" fontId="18" fillId="0" borderId="31" xfId="0" applyNumberFormat="1" applyFont="1" applyFill="1" applyBorder="1" applyAlignment="1">
      <alignment/>
    </xf>
    <xf numFmtId="3" fontId="18" fillId="0" borderId="32" xfId="0" applyNumberFormat="1" applyFont="1" applyFill="1" applyBorder="1" applyAlignment="1">
      <alignment/>
    </xf>
    <xf numFmtId="176" fontId="18" fillId="0" borderId="17" xfId="0" applyNumberFormat="1" applyFont="1" applyFill="1" applyBorder="1" applyAlignment="1">
      <alignment/>
    </xf>
    <xf numFmtId="176" fontId="18" fillId="0" borderId="18" xfId="0" applyNumberFormat="1" applyFont="1" applyFill="1" applyBorder="1" applyAlignment="1">
      <alignment/>
    </xf>
    <xf numFmtId="38" fontId="18" fillId="0" borderId="0" xfId="49" applyFont="1" applyFill="1" applyBorder="1" applyAlignment="1">
      <alignment/>
    </xf>
    <xf numFmtId="176" fontId="18" fillId="0" borderId="0" xfId="0" applyNumberFormat="1" applyFont="1" applyFill="1" applyBorder="1" applyAlignment="1">
      <alignment/>
    </xf>
    <xf numFmtId="38" fontId="18" fillId="0" borderId="34" xfId="49" applyFont="1" applyFill="1" applyBorder="1" applyAlignment="1">
      <alignment horizontal="center" vertical="center" wrapText="1"/>
    </xf>
    <xf numFmtId="38" fontId="18" fillId="0" borderId="0" xfId="49" applyFont="1" applyFill="1" applyAlignment="1">
      <alignment/>
    </xf>
    <xf numFmtId="0" fontId="26" fillId="0" borderId="0" xfId="0" applyFont="1" applyFill="1" applyBorder="1" applyAlignment="1">
      <alignment horizontal="left" vertical="center"/>
    </xf>
    <xf numFmtId="3" fontId="18" fillId="0" borderId="30" xfId="0" applyNumberFormat="1" applyFont="1" applyFill="1" applyBorder="1" applyAlignment="1">
      <alignment/>
    </xf>
    <xf numFmtId="3" fontId="18" fillId="0" borderId="33" xfId="0" applyNumberFormat="1" applyFont="1" applyFill="1" applyBorder="1" applyAlignment="1">
      <alignment/>
    </xf>
    <xf numFmtId="38" fontId="18" fillId="0" borderId="35" xfId="49" applyFont="1" applyFill="1" applyBorder="1" applyAlignment="1">
      <alignment/>
    </xf>
    <xf numFmtId="176" fontId="18" fillId="0" borderId="31" xfId="0" applyNumberFormat="1" applyFont="1" applyFill="1" applyBorder="1" applyAlignment="1">
      <alignment/>
    </xf>
    <xf numFmtId="176" fontId="18" fillId="0" borderId="32" xfId="0" applyNumberFormat="1" applyFont="1" applyFill="1" applyBorder="1" applyAlignment="1">
      <alignment/>
    </xf>
    <xf numFmtId="0" fontId="0" fillId="0" borderId="0" xfId="0" applyFont="1" applyFill="1" applyAlignment="1">
      <alignment vertical="center"/>
    </xf>
    <xf numFmtId="3" fontId="18" fillId="0" borderId="31" xfId="0" applyNumberFormat="1" applyFont="1" applyFill="1" applyBorder="1" applyAlignment="1">
      <alignment/>
    </xf>
    <xf numFmtId="3" fontId="18" fillId="0" borderId="32" xfId="0" applyNumberFormat="1" applyFont="1" applyFill="1" applyBorder="1" applyAlignment="1">
      <alignment/>
    </xf>
    <xf numFmtId="176" fontId="18" fillId="0" borderId="17" xfId="0" applyNumberFormat="1" applyFont="1" applyFill="1" applyBorder="1" applyAlignment="1">
      <alignment/>
    </xf>
    <xf numFmtId="176" fontId="18" fillId="0" borderId="18" xfId="0" applyNumberFormat="1" applyFont="1" applyFill="1" applyBorder="1" applyAlignment="1">
      <alignment/>
    </xf>
    <xf numFmtId="38" fontId="0" fillId="0" borderId="0" xfId="49" applyFont="1" applyFill="1" applyAlignment="1">
      <alignment vertical="center"/>
    </xf>
    <xf numFmtId="0" fontId="18" fillId="0" borderId="0" xfId="0" applyFont="1" applyFill="1" applyBorder="1" applyAlignment="1">
      <alignment horizontal="center" vertical="center"/>
    </xf>
    <xf numFmtId="38" fontId="18" fillId="0" borderId="0" xfId="49" applyFont="1" applyFill="1" applyBorder="1" applyAlignment="1">
      <alignment/>
    </xf>
    <xf numFmtId="38" fontId="0" fillId="0" borderId="0" xfId="49" applyFont="1" applyFill="1" applyAlignment="1">
      <alignment/>
    </xf>
    <xf numFmtId="0" fontId="18" fillId="0" borderId="30" xfId="0" applyFont="1" applyFill="1" applyBorder="1" applyAlignment="1">
      <alignment vertical="center"/>
    </xf>
    <xf numFmtId="0" fontId="18" fillId="0" borderId="33" xfId="0" applyFont="1" applyFill="1" applyBorder="1" applyAlignment="1">
      <alignment vertical="center"/>
    </xf>
    <xf numFmtId="0" fontId="18" fillId="0" borderId="31" xfId="0" applyFont="1" applyFill="1" applyBorder="1" applyAlignment="1">
      <alignment vertical="center"/>
    </xf>
    <xf numFmtId="0" fontId="18" fillId="0" borderId="32" xfId="0" applyFont="1" applyFill="1" applyBorder="1" applyAlignment="1">
      <alignment vertical="center"/>
    </xf>
    <xf numFmtId="0" fontId="18" fillId="0" borderId="40" xfId="0" applyFont="1" applyFill="1" applyBorder="1" applyAlignment="1">
      <alignment horizontal="center" vertical="center" wrapText="1"/>
    </xf>
    <xf numFmtId="3" fontId="18" fillId="0" borderId="28" xfId="0" applyNumberFormat="1" applyFont="1" applyFill="1" applyBorder="1" applyAlignment="1">
      <alignment/>
    </xf>
    <xf numFmtId="176" fontId="18" fillId="0" borderId="41" xfId="0" applyNumberFormat="1" applyFont="1" applyFill="1" applyBorder="1" applyAlignment="1">
      <alignment/>
    </xf>
    <xf numFmtId="3" fontId="18" fillId="0" borderId="41" xfId="0" applyNumberFormat="1" applyFont="1" applyFill="1" applyBorder="1" applyAlignment="1">
      <alignment/>
    </xf>
    <xf numFmtId="176" fontId="18" fillId="0" borderId="42" xfId="0" applyNumberFormat="1" applyFont="1" applyFill="1" applyBorder="1" applyAlignment="1">
      <alignment/>
    </xf>
    <xf numFmtId="0" fontId="18" fillId="0" borderId="0" xfId="0" applyFont="1" applyFill="1" applyAlignment="1">
      <alignment vertical="center"/>
    </xf>
    <xf numFmtId="0" fontId="18" fillId="0" borderId="43" xfId="0" applyFont="1" applyFill="1" applyBorder="1" applyAlignment="1">
      <alignment horizontal="center" vertical="center" wrapText="1"/>
    </xf>
    <xf numFmtId="3" fontId="18" fillId="0" borderId="14" xfId="0" applyNumberFormat="1" applyFont="1" applyFill="1" applyBorder="1" applyAlignment="1">
      <alignment/>
    </xf>
    <xf numFmtId="38" fontId="18" fillId="0" borderId="29" xfId="49" applyFont="1" applyFill="1" applyBorder="1" applyAlignment="1">
      <alignment/>
    </xf>
    <xf numFmtId="3" fontId="18" fillId="0" borderId="37" xfId="0" applyNumberFormat="1" applyFont="1" applyFill="1" applyBorder="1" applyAlignment="1">
      <alignment/>
    </xf>
    <xf numFmtId="176" fontId="18" fillId="0" borderId="36" xfId="0" applyNumberFormat="1" applyFont="1" applyFill="1" applyBorder="1" applyAlignment="1">
      <alignment/>
    </xf>
    <xf numFmtId="3" fontId="18" fillId="0" borderId="36" xfId="0" applyNumberFormat="1" applyFont="1" applyFill="1" applyBorder="1" applyAlignment="1">
      <alignment/>
    </xf>
    <xf numFmtId="176" fontId="18" fillId="0" borderId="16" xfId="0" applyNumberFormat="1" applyFont="1" applyFill="1" applyBorder="1" applyAlignment="1">
      <alignment/>
    </xf>
    <xf numFmtId="3" fontId="18" fillId="0" borderId="30" xfId="0" applyNumberFormat="1" applyFont="1" applyFill="1" applyBorder="1" applyAlignment="1">
      <alignment/>
    </xf>
    <xf numFmtId="3" fontId="18" fillId="0" borderId="33" xfId="0" applyNumberFormat="1" applyFont="1" applyFill="1" applyBorder="1" applyAlignment="1">
      <alignment/>
    </xf>
    <xf numFmtId="38" fontId="18" fillId="0" borderId="29" xfId="49" applyFont="1" applyFill="1" applyBorder="1" applyAlignment="1">
      <alignment/>
    </xf>
    <xf numFmtId="3" fontId="18" fillId="0" borderId="44" xfId="0" applyNumberFormat="1" applyFont="1" applyFill="1" applyBorder="1" applyAlignment="1">
      <alignment/>
    </xf>
    <xf numFmtId="176" fontId="18" fillId="0" borderId="45" xfId="0" applyNumberFormat="1" applyFont="1" applyFill="1" applyBorder="1" applyAlignment="1">
      <alignment/>
    </xf>
    <xf numFmtId="176" fontId="18" fillId="0" borderId="46" xfId="0" applyNumberFormat="1" applyFont="1" applyFill="1" applyBorder="1" applyAlignment="1">
      <alignment/>
    </xf>
    <xf numFmtId="3" fontId="18" fillId="0" borderId="45" xfId="0" applyNumberFormat="1" applyFont="1" applyFill="1" applyBorder="1" applyAlignment="1">
      <alignment/>
    </xf>
    <xf numFmtId="3" fontId="18" fillId="0" borderId="46" xfId="0" applyNumberFormat="1" applyFont="1" applyFill="1" applyBorder="1" applyAlignment="1">
      <alignment/>
    </xf>
    <xf numFmtId="176" fontId="18" fillId="0" borderId="42" xfId="0" applyNumberFormat="1" applyFont="1" applyFill="1" applyBorder="1" applyAlignment="1">
      <alignment/>
    </xf>
    <xf numFmtId="0" fontId="0" fillId="0" borderId="0" xfId="0" applyFont="1" applyFill="1" applyBorder="1" applyAlignment="1">
      <alignment/>
    </xf>
    <xf numFmtId="0" fontId="18" fillId="0" borderId="47" xfId="0" applyFont="1" applyFill="1" applyBorder="1" applyAlignment="1">
      <alignment horizontal="center" vertical="center" wrapText="1"/>
    </xf>
    <xf numFmtId="3" fontId="18" fillId="0" borderId="48" xfId="0" applyNumberFormat="1" applyFont="1" applyFill="1" applyBorder="1" applyAlignment="1">
      <alignment/>
    </xf>
    <xf numFmtId="0" fontId="18" fillId="0" borderId="25" xfId="0" applyFont="1" applyFill="1" applyBorder="1" applyAlignment="1">
      <alignment/>
    </xf>
    <xf numFmtId="176" fontId="18" fillId="0" borderId="49" xfId="0" applyNumberFormat="1" applyFont="1" applyFill="1" applyBorder="1" applyAlignment="1">
      <alignment/>
    </xf>
    <xf numFmtId="3" fontId="18" fillId="0" borderId="49" xfId="0" applyNumberFormat="1" applyFont="1" applyFill="1" applyBorder="1" applyAlignment="1">
      <alignment/>
    </xf>
    <xf numFmtId="176" fontId="18" fillId="0" borderId="50" xfId="0" applyNumberFormat="1" applyFont="1" applyFill="1" applyBorder="1" applyAlignment="1">
      <alignment/>
    </xf>
    <xf numFmtId="3" fontId="18" fillId="0" borderId="51" xfId="0" applyNumberFormat="1" applyFont="1" applyFill="1" applyBorder="1" applyAlignment="1">
      <alignment/>
    </xf>
    <xf numFmtId="176" fontId="18" fillId="0" borderId="52" xfId="0" applyNumberFormat="1" applyFont="1" applyFill="1" applyBorder="1" applyAlignment="1">
      <alignment/>
    </xf>
    <xf numFmtId="3" fontId="18" fillId="0" borderId="52" xfId="0" applyNumberFormat="1" applyFont="1" applyFill="1" applyBorder="1" applyAlignment="1">
      <alignment/>
    </xf>
    <xf numFmtId="0" fontId="18" fillId="0" borderId="24" xfId="0" applyFont="1" applyFill="1" applyBorder="1" applyAlignment="1">
      <alignment/>
    </xf>
    <xf numFmtId="176" fontId="18" fillId="0" borderId="16" xfId="0" applyNumberFormat="1" applyFont="1" applyFill="1" applyBorder="1" applyAlignment="1">
      <alignment/>
    </xf>
    <xf numFmtId="0" fontId="18" fillId="0" borderId="26" xfId="0" applyFont="1" applyFill="1" applyBorder="1" applyAlignment="1">
      <alignment/>
    </xf>
    <xf numFmtId="38" fontId="18" fillId="0" borderId="39" xfId="49" applyFont="1" applyFill="1" applyBorder="1" applyAlignment="1">
      <alignment/>
    </xf>
    <xf numFmtId="3" fontId="18" fillId="0" borderId="29" xfId="0" applyNumberFormat="1" applyFont="1" applyFill="1" applyBorder="1" applyAlignment="1">
      <alignment/>
    </xf>
    <xf numFmtId="3" fontId="18" fillId="0" borderId="28" xfId="0" applyNumberFormat="1" applyFont="1" applyFill="1" applyBorder="1" applyAlignment="1">
      <alignment/>
    </xf>
    <xf numFmtId="176" fontId="18" fillId="0" borderId="41" xfId="0" applyNumberFormat="1" applyFont="1" applyFill="1" applyBorder="1" applyAlignment="1">
      <alignment/>
    </xf>
    <xf numFmtId="3" fontId="18" fillId="0" borderId="41" xfId="0" applyNumberFormat="1" applyFont="1" applyFill="1" applyBorder="1" applyAlignment="1">
      <alignment/>
    </xf>
    <xf numFmtId="187" fontId="18" fillId="0" borderId="35" xfId="49" applyNumberFormat="1" applyFont="1" applyFill="1" applyBorder="1" applyAlignment="1">
      <alignment/>
    </xf>
    <xf numFmtId="187" fontId="18" fillId="0" borderId="53" xfId="49" applyNumberFormat="1" applyFont="1" applyFill="1" applyBorder="1" applyAlignment="1">
      <alignment/>
    </xf>
    <xf numFmtId="187" fontId="18" fillId="0" borderId="35" xfId="49" applyNumberFormat="1" applyFont="1" applyFill="1" applyBorder="1" applyAlignment="1">
      <alignment/>
    </xf>
    <xf numFmtId="187" fontId="18" fillId="0" borderId="53" xfId="49" applyNumberFormat="1" applyFont="1" applyFill="1" applyBorder="1" applyAlignment="1">
      <alignment/>
    </xf>
    <xf numFmtId="187" fontId="18" fillId="0" borderId="35" xfId="49" applyNumberFormat="1" applyFont="1" applyBorder="1" applyAlignment="1">
      <alignment/>
    </xf>
    <xf numFmtId="186" fontId="18" fillId="0" borderId="35" xfId="49" applyNumberFormat="1" applyFont="1" applyBorder="1" applyAlignment="1">
      <alignment/>
    </xf>
    <xf numFmtId="186" fontId="18" fillId="0" borderId="53" xfId="49" applyNumberFormat="1" applyFont="1" applyBorder="1" applyAlignment="1">
      <alignment/>
    </xf>
    <xf numFmtId="187" fontId="18" fillId="0" borderId="54" xfId="49" applyNumberFormat="1" applyFont="1" applyBorder="1" applyAlignment="1">
      <alignment/>
    </xf>
    <xf numFmtId="187" fontId="18" fillId="0" borderId="54" xfId="49" applyNumberFormat="1" applyFont="1" applyFill="1" applyBorder="1" applyAlignment="1">
      <alignment/>
    </xf>
    <xf numFmtId="187" fontId="0" fillId="0" borderId="0" xfId="49" applyNumberFormat="1" applyFont="1" applyAlignment="1">
      <alignment/>
    </xf>
    <xf numFmtId="186" fontId="18" fillId="0" borderId="35" xfId="49" applyNumberFormat="1" applyFont="1" applyFill="1" applyBorder="1" applyAlignment="1">
      <alignment/>
    </xf>
    <xf numFmtId="186" fontId="18" fillId="0" borderId="53" xfId="49" applyNumberFormat="1" applyFont="1" applyFill="1" applyBorder="1" applyAlignment="1">
      <alignment/>
    </xf>
    <xf numFmtId="0" fontId="18" fillId="0" borderId="11" xfId="0" applyFont="1" applyFill="1" applyBorder="1" applyAlignment="1" quotePrefix="1">
      <alignment horizontal="center" vertical="center" wrapText="1"/>
    </xf>
    <xf numFmtId="0" fontId="18" fillId="0" borderId="55" xfId="0" applyFont="1" applyFill="1" applyBorder="1" applyAlignment="1">
      <alignment horizontal="center" vertical="center" wrapText="1"/>
    </xf>
    <xf numFmtId="176" fontId="18" fillId="0" borderId="56" xfId="0" applyNumberFormat="1" applyFont="1" applyFill="1" applyBorder="1" applyAlignment="1">
      <alignment/>
    </xf>
    <xf numFmtId="0" fontId="18" fillId="0" borderId="57" xfId="0" applyFont="1" applyFill="1" applyBorder="1" applyAlignment="1">
      <alignment horizontal="center" vertical="center" wrapText="1"/>
    </xf>
    <xf numFmtId="3" fontId="18" fillId="0" borderId="58" xfId="0" applyNumberFormat="1" applyFont="1" applyFill="1" applyBorder="1" applyAlignment="1">
      <alignment/>
    </xf>
    <xf numFmtId="176" fontId="18" fillId="0" borderId="59" xfId="0" applyNumberFormat="1" applyFont="1" applyFill="1" applyBorder="1" applyAlignment="1">
      <alignment/>
    </xf>
    <xf numFmtId="3" fontId="18" fillId="0" borderId="59" xfId="0" applyNumberFormat="1" applyFont="1" applyFill="1" applyBorder="1" applyAlignment="1">
      <alignment/>
    </xf>
    <xf numFmtId="176" fontId="18" fillId="0" borderId="60" xfId="0" applyNumberFormat="1" applyFont="1" applyFill="1" applyBorder="1" applyAlignment="1">
      <alignment/>
    </xf>
    <xf numFmtId="38" fontId="18" fillId="0" borderId="35" xfId="49" applyFont="1" applyFill="1" applyBorder="1" applyAlignment="1">
      <alignment horizontal="center"/>
    </xf>
    <xf numFmtId="38" fontId="18" fillId="0" borderId="53" xfId="49" applyFont="1" applyFill="1" applyBorder="1" applyAlignment="1">
      <alignment horizontal="center"/>
    </xf>
    <xf numFmtId="3" fontId="18" fillId="0" borderId="61" xfId="0" applyNumberFormat="1" applyFont="1" applyFill="1" applyBorder="1" applyAlignment="1">
      <alignment/>
    </xf>
    <xf numFmtId="176" fontId="18" fillId="0" borderId="62" xfId="0" applyNumberFormat="1" applyFont="1" applyFill="1" applyBorder="1" applyAlignment="1">
      <alignment/>
    </xf>
    <xf numFmtId="3" fontId="18" fillId="0" borderId="62" xfId="0" applyNumberFormat="1" applyFont="1" applyFill="1" applyBorder="1" applyAlignment="1">
      <alignment/>
    </xf>
    <xf numFmtId="187" fontId="18" fillId="0" borderId="16" xfId="49" applyNumberFormat="1" applyFont="1" applyFill="1" applyBorder="1" applyAlignment="1">
      <alignment/>
    </xf>
    <xf numFmtId="38" fontId="18" fillId="0" borderId="36" xfId="49" applyFont="1" applyFill="1" applyBorder="1" applyAlignment="1">
      <alignment/>
    </xf>
    <xf numFmtId="187" fontId="18" fillId="0" borderId="36" xfId="49" applyNumberFormat="1" applyFont="1" applyFill="1" applyBorder="1" applyAlignment="1">
      <alignment/>
    </xf>
    <xf numFmtId="38" fontId="18" fillId="0" borderId="37" xfId="49" applyFont="1" applyFill="1" applyBorder="1" applyAlignment="1">
      <alignment/>
    </xf>
    <xf numFmtId="3" fontId="18" fillId="0" borderId="63" xfId="0" applyNumberFormat="1" applyFont="1" applyFill="1" applyBorder="1" applyAlignment="1">
      <alignment/>
    </xf>
    <xf numFmtId="3" fontId="18" fillId="0" borderId="21" xfId="0" applyNumberFormat="1" applyFont="1" applyFill="1" applyBorder="1" applyAlignment="1">
      <alignment/>
    </xf>
    <xf numFmtId="3" fontId="18" fillId="0" borderId="64" xfId="0" applyNumberFormat="1" applyFont="1" applyFill="1" applyBorder="1" applyAlignment="1">
      <alignment/>
    </xf>
    <xf numFmtId="3" fontId="18" fillId="0" borderId="56" xfId="0" applyNumberFormat="1" applyFont="1" applyFill="1" applyBorder="1" applyAlignment="1">
      <alignment/>
    </xf>
    <xf numFmtId="0" fontId="18" fillId="0" borderId="65" xfId="0" applyFont="1" applyFill="1" applyBorder="1" applyAlignment="1">
      <alignment horizontal="center" vertical="center" wrapText="1"/>
    </xf>
    <xf numFmtId="3" fontId="18" fillId="0" borderId="66" xfId="0" applyNumberFormat="1" applyFont="1" applyFill="1" applyBorder="1" applyAlignment="1">
      <alignment/>
    </xf>
    <xf numFmtId="176" fontId="18" fillId="0" borderId="67" xfId="0" applyNumberFormat="1" applyFont="1" applyFill="1" applyBorder="1" applyAlignment="1">
      <alignment/>
    </xf>
    <xf numFmtId="3" fontId="18" fillId="0" borderId="67" xfId="0" applyNumberFormat="1" applyFont="1" applyFill="1" applyBorder="1" applyAlignment="1">
      <alignment/>
    </xf>
    <xf numFmtId="176" fontId="18" fillId="0" borderId="68" xfId="0" applyNumberFormat="1" applyFont="1" applyFill="1" applyBorder="1" applyAlignment="1">
      <alignment/>
    </xf>
    <xf numFmtId="3" fontId="18" fillId="0" borderId="69" xfId="0" applyNumberFormat="1" applyFont="1" applyFill="1" applyBorder="1" applyAlignment="1">
      <alignment/>
    </xf>
    <xf numFmtId="0" fontId="18" fillId="0" borderId="70" xfId="0" applyFont="1" applyFill="1" applyBorder="1" applyAlignment="1">
      <alignment horizontal="center" vertical="center"/>
    </xf>
    <xf numFmtId="0" fontId="18" fillId="0" borderId="54" xfId="0" applyFont="1" applyFill="1" applyBorder="1" applyAlignment="1">
      <alignment horizontal="center" vertical="center"/>
    </xf>
    <xf numFmtId="0" fontId="18" fillId="0" borderId="39" xfId="0" applyFont="1" applyFill="1" applyBorder="1" applyAlignment="1">
      <alignment horizontal="center" vertical="center"/>
    </xf>
    <xf numFmtId="0" fontId="18" fillId="0" borderId="71" xfId="0" applyFont="1" applyFill="1" applyBorder="1" applyAlignment="1">
      <alignment horizontal="center" vertical="center"/>
    </xf>
    <xf numFmtId="0" fontId="18" fillId="0" borderId="72" xfId="0" applyFont="1" applyFill="1" applyBorder="1" applyAlignment="1">
      <alignment horizontal="center" vertical="center"/>
    </xf>
    <xf numFmtId="0" fontId="18" fillId="0" borderId="73" xfId="0" applyFont="1" applyFill="1" applyBorder="1" applyAlignment="1">
      <alignment horizontal="center" vertical="center"/>
    </xf>
    <xf numFmtId="0" fontId="18" fillId="0" borderId="74" xfId="0" applyFont="1" applyFill="1" applyBorder="1" applyAlignment="1">
      <alignment horizontal="center" vertical="center"/>
    </xf>
    <xf numFmtId="0" fontId="18" fillId="0" borderId="39" xfId="0" applyFont="1" applyBorder="1" applyAlignment="1">
      <alignment horizontal="center" vertical="center"/>
    </xf>
    <xf numFmtId="0" fontId="18" fillId="0" borderId="70" xfId="0" applyFont="1" applyBorder="1" applyAlignment="1">
      <alignment horizontal="center" vertical="center"/>
    </xf>
    <xf numFmtId="0" fontId="18" fillId="0" borderId="54" xfId="0" applyFont="1" applyBorder="1" applyAlignment="1">
      <alignment horizontal="center" vertical="center"/>
    </xf>
    <xf numFmtId="0" fontId="18" fillId="0" borderId="71" xfId="0" applyFont="1" applyBorder="1" applyAlignment="1">
      <alignment horizontal="center" vertical="center"/>
    </xf>
    <xf numFmtId="0" fontId="18" fillId="0" borderId="75" xfId="0" applyFont="1" applyBorder="1" applyAlignment="1">
      <alignment horizontal="center" vertical="center"/>
    </xf>
    <xf numFmtId="0" fontId="0" fillId="0" borderId="75" xfId="0" applyBorder="1" applyAlignment="1">
      <alignment/>
    </xf>
    <xf numFmtId="0" fontId="0" fillId="0" borderId="74" xfId="0" applyBorder="1" applyAlignment="1">
      <alignment/>
    </xf>
    <xf numFmtId="0" fontId="18" fillId="0" borderId="76" xfId="0" applyFont="1" applyBorder="1" applyAlignment="1">
      <alignment horizontal="center" vertical="center" wrapText="1"/>
    </xf>
    <xf numFmtId="0" fontId="18" fillId="0" borderId="77" xfId="0" applyFont="1" applyBorder="1" applyAlignment="1">
      <alignment horizontal="center" vertical="center" wrapText="1"/>
    </xf>
    <xf numFmtId="0" fontId="18" fillId="0" borderId="78"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L347"/>
  <sheetViews>
    <sheetView tabSelected="1" view="pageBreakPreview" zoomScaleSheetLayoutView="100" workbookViewId="0" topLeftCell="A1">
      <selection activeCell="G371" sqref="G371"/>
    </sheetView>
  </sheetViews>
  <sheetFormatPr defaultColWidth="9.00390625" defaultRowHeight="13.5"/>
  <cols>
    <col min="1" max="1" width="2.50390625" style="63" customWidth="1"/>
    <col min="2" max="2" width="12.50390625" style="63" customWidth="1"/>
    <col min="3" max="3" width="9.00390625" style="94" customWidth="1"/>
    <col min="4" max="12" width="9.00390625" style="63" customWidth="1"/>
    <col min="13" max="13" width="3.625" style="63" customWidth="1"/>
    <col min="14" max="16384" width="9.00390625" style="63" customWidth="1"/>
  </cols>
  <sheetData>
    <row r="1" spans="1:9" ht="18.75">
      <c r="A1" s="60" t="s">
        <v>117</v>
      </c>
      <c r="B1" s="61"/>
      <c r="C1" s="62"/>
      <c r="D1" s="39"/>
      <c r="E1" s="39"/>
      <c r="F1" s="39"/>
      <c r="G1" s="39"/>
      <c r="H1" s="39"/>
      <c r="I1" s="39"/>
    </row>
    <row r="3" spans="1:9" ht="13.5">
      <c r="A3" s="39" t="s">
        <v>216</v>
      </c>
      <c r="B3" s="39"/>
      <c r="C3" s="62"/>
      <c r="D3" s="39"/>
      <c r="E3" s="39"/>
      <c r="F3" s="39"/>
      <c r="G3" s="39"/>
      <c r="H3" s="39"/>
      <c r="I3" s="39"/>
    </row>
    <row r="4" spans="1:9" ht="13.5">
      <c r="A4" s="39" t="s">
        <v>266</v>
      </c>
      <c r="B4" s="39"/>
      <c r="C4" s="62"/>
      <c r="D4" s="39"/>
      <c r="E4" s="39"/>
      <c r="F4" s="39"/>
      <c r="G4" s="39"/>
      <c r="H4" s="39"/>
      <c r="I4" s="64"/>
    </row>
    <row r="5" spans="1:9" ht="13.5">
      <c r="A5" s="39"/>
      <c r="B5" s="39"/>
      <c r="C5" s="62"/>
      <c r="D5" s="39"/>
      <c r="E5" s="39"/>
      <c r="F5" s="39"/>
      <c r="G5" s="39"/>
      <c r="H5" s="64" t="s">
        <v>198</v>
      </c>
      <c r="I5" s="64"/>
    </row>
    <row r="6" spans="1:8" ht="27">
      <c r="A6" s="39"/>
      <c r="B6" s="152"/>
      <c r="C6" s="78" t="s">
        <v>58</v>
      </c>
      <c r="D6" s="54" t="s">
        <v>59</v>
      </c>
      <c r="E6" s="54" t="s">
        <v>60</v>
      </c>
      <c r="F6" s="54" t="s">
        <v>61</v>
      </c>
      <c r="G6" s="54" t="s">
        <v>167</v>
      </c>
      <c r="H6" s="65" t="s">
        <v>62</v>
      </c>
    </row>
    <row r="7" spans="1:8" ht="13.5">
      <c r="A7" s="39"/>
      <c r="B7" s="181" t="s">
        <v>58</v>
      </c>
      <c r="C7" s="66">
        <f aca="true" t="shared" si="0" ref="C7:H7">SUM(C9,C11)</f>
        <v>623</v>
      </c>
      <c r="D7" s="67">
        <f t="shared" si="0"/>
        <v>68</v>
      </c>
      <c r="E7" s="67">
        <f t="shared" si="0"/>
        <v>199</v>
      </c>
      <c r="F7" s="67">
        <f t="shared" si="0"/>
        <v>200</v>
      </c>
      <c r="G7" s="67">
        <f t="shared" si="0"/>
        <v>156</v>
      </c>
      <c r="H7" s="68">
        <f t="shared" si="0"/>
        <v>0</v>
      </c>
    </row>
    <row r="8" spans="1:8" ht="13.5">
      <c r="A8" s="39"/>
      <c r="B8" s="182"/>
      <c r="C8" s="139">
        <f>SUM(D8:H8)</f>
        <v>100</v>
      </c>
      <c r="D8" s="70">
        <f>ROUND(SUM(D7/$C7*100),1)</f>
        <v>10.9</v>
      </c>
      <c r="E8" s="70">
        <f>ROUND(SUM(E7/$C7*100),1)</f>
        <v>31.9</v>
      </c>
      <c r="F8" s="70">
        <f>ROUND(SUM(F7/$C7*100),1)+0.1</f>
        <v>32.2</v>
      </c>
      <c r="G8" s="70">
        <f>ROUND(SUM(G7/$C7*100),1)</f>
        <v>25</v>
      </c>
      <c r="H8" s="71">
        <f>ROUND(SUM(H7/$C7*100),1)</f>
        <v>0</v>
      </c>
    </row>
    <row r="9" spans="1:8" ht="13.5">
      <c r="A9" s="39"/>
      <c r="B9" s="183" t="s">
        <v>25</v>
      </c>
      <c r="C9" s="69">
        <f>SUM(D9:H9)</f>
        <v>299</v>
      </c>
      <c r="D9" s="72">
        <v>26</v>
      </c>
      <c r="E9" s="72">
        <v>101</v>
      </c>
      <c r="F9" s="72">
        <v>97</v>
      </c>
      <c r="G9" s="72">
        <v>75</v>
      </c>
      <c r="H9" s="73">
        <v>0</v>
      </c>
    </row>
    <row r="10" spans="1:8" ht="13.5">
      <c r="A10" s="39"/>
      <c r="B10" s="182"/>
      <c r="C10" s="139">
        <f>SUM(D10:H10)</f>
        <v>100</v>
      </c>
      <c r="D10" s="70">
        <f>ROUND(SUM(D9/$C9*100),1)</f>
        <v>8.7</v>
      </c>
      <c r="E10" s="70">
        <f>ROUND(SUM(E9/$C9*100),1)</f>
        <v>33.8</v>
      </c>
      <c r="F10" s="70">
        <f>ROUND(SUM(F9/$C9*100),1)</f>
        <v>32.4</v>
      </c>
      <c r="G10" s="70">
        <f>ROUND(SUM(G9/$C9*100),1)</f>
        <v>25.1</v>
      </c>
      <c r="H10" s="71">
        <f>ROUND(SUM(H9/$C9*100),1)</f>
        <v>0</v>
      </c>
    </row>
    <row r="11" spans="1:8" ht="13.5">
      <c r="A11" s="39"/>
      <c r="B11" s="183" t="s">
        <v>26</v>
      </c>
      <c r="C11" s="69">
        <f>SUM(D11:H11)</f>
        <v>324</v>
      </c>
      <c r="D11" s="72">
        <v>42</v>
      </c>
      <c r="E11" s="72">
        <v>98</v>
      </c>
      <c r="F11" s="72">
        <v>103</v>
      </c>
      <c r="G11" s="72">
        <v>81</v>
      </c>
      <c r="H11" s="73">
        <v>0</v>
      </c>
    </row>
    <row r="12" spans="1:8" ht="13.5">
      <c r="A12" s="39"/>
      <c r="B12" s="184"/>
      <c r="C12" s="140">
        <f>SUM(D12:H12)</f>
        <v>100</v>
      </c>
      <c r="D12" s="74">
        <f>ROUND(SUM(D11/$C11*100),1)</f>
        <v>13</v>
      </c>
      <c r="E12" s="74">
        <f>ROUND(SUM(E11/$C11*100),1)</f>
        <v>30.2</v>
      </c>
      <c r="F12" s="74">
        <f>ROUND(SUM(F11/$C11*100),1)</f>
        <v>31.8</v>
      </c>
      <c r="G12" s="74">
        <f>ROUND(SUM(G11/$C11*100),1)</f>
        <v>25</v>
      </c>
      <c r="H12" s="75">
        <f>ROUND(SUM(H11/$C11*100),1)</f>
        <v>0</v>
      </c>
    </row>
    <row r="13" spans="1:9" ht="13.5">
      <c r="A13" s="39"/>
      <c r="B13" s="39"/>
      <c r="C13" s="76"/>
      <c r="D13" s="77"/>
      <c r="E13" s="77"/>
      <c r="F13" s="77"/>
      <c r="G13" s="77"/>
      <c r="H13" s="77"/>
      <c r="I13" s="77"/>
    </row>
    <row r="14" spans="1:6" ht="13.5">
      <c r="A14" s="39" t="s">
        <v>217</v>
      </c>
      <c r="B14" s="39"/>
      <c r="C14" s="62"/>
      <c r="D14" s="39"/>
      <c r="E14" s="39"/>
      <c r="F14" s="39"/>
    </row>
    <row r="15" spans="1:6" ht="13.5">
      <c r="A15" s="39" t="s">
        <v>118</v>
      </c>
      <c r="B15" s="39"/>
      <c r="C15" s="62"/>
      <c r="D15" s="39"/>
      <c r="E15" s="39"/>
      <c r="F15" s="39"/>
    </row>
    <row r="16" spans="1:6" ht="13.5">
      <c r="A16" s="39"/>
      <c r="B16" s="39"/>
      <c r="C16" s="62"/>
      <c r="D16" s="39"/>
      <c r="E16" s="39"/>
      <c r="F16" s="64" t="s">
        <v>198</v>
      </c>
    </row>
    <row r="17" spans="1:6" ht="27">
      <c r="A17" s="39"/>
      <c r="B17" s="152"/>
      <c r="C17" s="78" t="s">
        <v>58</v>
      </c>
      <c r="D17" s="53" t="s">
        <v>63</v>
      </c>
      <c r="E17" s="53" t="s">
        <v>64</v>
      </c>
      <c r="F17" s="65" t="s">
        <v>62</v>
      </c>
    </row>
    <row r="18" spans="1:11" ht="13.5">
      <c r="A18" s="39"/>
      <c r="B18" s="180" t="s">
        <v>58</v>
      </c>
      <c r="C18" s="66">
        <f>SUM(C20,C22)</f>
        <v>623</v>
      </c>
      <c r="D18" s="67">
        <f>SUM(D20,D22)</f>
        <v>307</v>
      </c>
      <c r="E18" s="67">
        <f>SUM(E20,E22)</f>
        <v>309</v>
      </c>
      <c r="F18" s="68">
        <f>SUM(F20,F22)</f>
        <v>7</v>
      </c>
      <c r="H18" s="41"/>
      <c r="I18" s="41"/>
      <c r="J18" s="41"/>
      <c r="K18" s="41"/>
    </row>
    <row r="19" spans="1:11" ht="13.5">
      <c r="A19" s="39"/>
      <c r="B19" s="178"/>
      <c r="C19" s="139">
        <f>SUM(D19:F19)</f>
        <v>100</v>
      </c>
      <c r="D19" s="70">
        <f>ROUND(SUM(D18/$C18*100),1)</f>
        <v>49.3</v>
      </c>
      <c r="E19" s="70">
        <f>ROUND(SUM(E18/$C18*100),1)</f>
        <v>49.6</v>
      </c>
      <c r="F19" s="71">
        <f>ROUND(SUM(F18/$C18*100),1)</f>
        <v>1.1</v>
      </c>
      <c r="H19" s="42"/>
      <c r="I19" s="77"/>
      <c r="J19" s="77"/>
      <c r="K19" s="77"/>
    </row>
    <row r="20" spans="2:11" ht="13.5">
      <c r="B20" s="178" t="s">
        <v>25</v>
      </c>
      <c r="C20" s="69">
        <f>SUM(D20:F20)</f>
        <v>299</v>
      </c>
      <c r="D20" s="72">
        <v>153</v>
      </c>
      <c r="E20" s="72">
        <v>142</v>
      </c>
      <c r="F20" s="73">
        <v>4</v>
      </c>
      <c r="H20" s="41"/>
      <c r="I20" s="41"/>
      <c r="J20" s="41"/>
      <c r="K20" s="41"/>
    </row>
    <row r="21" spans="2:11" ht="13.5">
      <c r="B21" s="178"/>
      <c r="C21" s="139">
        <f>SUM(D21:F21)</f>
        <v>100</v>
      </c>
      <c r="D21" s="70">
        <f>ROUND(SUM(D20/$C20*100),1)</f>
        <v>51.2</v>
      </c>
      <c r="E21" s="70">
        <f>ROUND(SUM(E20/$C20*100),1)</f>
        <v>47.5</v>
      </c>
      <c r="F21" s="71">
        <f>ROUND(SUM(F20/$C20*100),1)</f>
        <v>1.3</v>
      </c>
      <c r="H21" s="42"/>
      <c r="I21" s="77"/>
      <c r="J21" s="77"/>
      <c r="K21" s="77"/>
    </row>
    <row r="22" spans="2:11" ht="13.5">
      <c r="B22" s="178" t="s">
        <v>26</v>
      </c>
      <c r="C22" s="69">
        <f>SUM(D22:F22)</f>
        <v>324</v>
      </c>
      <c r="D22" s="72">
        <v>154</v>
      </c>
      <c r="E22" s="72">
        <v>167</v>
      </c>
      <c r="F22" s="73">
        <v>3</v>
      </c>
      <c r="H22" s="41"/>
      <c r="I22" s="41"/>
      <c r="J22" s="41"/>
      <c r="K22" s="41"/>
    </row>
    <row r="23" spans="2:11" ht="13.5">
      <c r="B23" s="179"/>
      <c r="C23" s="140">
        <f>SUM(D23:F23)</f>
        <v>100</v>
      </c>
      <c r="D23" s="74">
        <f>ROUND(SUM(D22/$C22*100),1)</f>
        <v>47.5</v>
      </c>
      <c r="E23" s="74">
        <f>ROUND(SUM(E22/$C22*100),1)+0.1</f>
        <v>51.6</v>
      </c>
      <c r="F23" s="75">
        <f>ROUND(SUM(F22/$C22*100),1)</f>
        <v>0.9</v>
      </c>
      <c r="H23" s="42"/>
      <c r="I23" s="77"/>
      <c r="J23" s="77"/>
      <c r="K23" s="77"/>
    </row>
    <row r="25" spans="1:9" ht="13.5">
      <c r="A25" s="50" t="s">
        <v>218</v>
      </c>
      <c r="B25" s="50"/>
      <c r="C25" s="79"/>
      <c r="D25" s="50"/>
      <c r="E25" s="50"/>
      <c r="F25" s="50"/>
      <c r="G25" s="50"/>
      <c r="H25" s="50"/>
      <c r="I25" s="50"/>
    </row>
    <row r="26" spans="1:9" ht="13.5">
      <c r="A26" s="50" t="s">
        <v>267</v>
      </c>
      <c r="B26" s="50"/>
      <c r="C26" s="79"/>
      <c r="D26" s="50"/>
      <c r="E26" s="50"/>
      <c r="F26" s="50"/>
      <c r="G26" s="50"/>
      <c r="H26" s="50"/>
      <c r="I26" s="50"/>
    </row>
    <row r="27" spans="1:10" ht="13.5">
      <c r="A27" s="50"/>
      <c r="B27" s="50"/>
      <c r="C27" s="79"/>
      <c r="D27" s="50"/>
      <c r="E27" s="50"/>
      <c r="F27" s="50"/>
      <c r="G27" s="50"/>
      <c r="H27" s="50"/>
      <c r="I27" s="64"/>
      <c r="J27" s="64" t="s">
        <v>198</v>
      </c>
    </row>
    <row r="28" spans="1:12" ht="29.25" customHeight="1">
      <c r="A28" s="50"/>
      <c r="B28" s="152"/>
      <c r="C28" s="78" t="s">
        <v>58</v>
      </c>
      <c r="D28" s="53" t="s">
        <v>13</v>
      </c>
      <c r="E28" s="53" t="s">
        <v>18</v>
      </c>
      <c r="F28" s="53" t="s">
        <v>17</v>
      </c>
      <c r="G28" s="53" t="s">
        <v>16</v>
      </c>
      <c r="H28" s="53" t="s">
        <v>15</v>
      </c>
      <c r="I28" s="53" t="s">
        <v>14</v>
      </c>
      <c r="J28" s="65" t="s">
        <v>62</v>
      </c>
      <c r="L28" s="80"/>
    </row>
    <row r="29" spans="1:10" ht="13.5">
      <c r="A29" s="50"/>
      <c r="B29" s="180" t="s">
        <v>58</v>
      </c>
      <c r="C29" s="66">
        <f>SUM(C31,C33)</f>
        <v>623</v>
      </c>
      <c r="D29" s="81">
        <f aca="true" t="shared" si="1" ref="D29:I29">SUM(D31,D33)</f>
        <v>0</v>
      </c>
      <c r="E29" s="81">
        <f t="shared" si="1"/>
        <v>0</v>
      </c>
      <c r="F29" s="81">
        <f t="shared" si="1"/>
        <v>108</v>
      </c>
      <c r="G29" s="81">
        <f t="shared" si="1"/>
        <v>219</v>
      </c>
      <c r="H29" s="81">
        <f t="shared" si="1"/>
        <v>196</v>
      </c>
      <c r="I29" s="81">
        <f t="shared" si="1"/>
        <v>39</v>
      </c>
      <c r="J29" s="82">
        <f>SUM(J31,J33)</f>
        <v>61</v>
      </c>
    </row>
    <row r="30" spans="1:10" ht="13.5">
      <c r="A30" s="50"/>
      <c r="B30" s="178"/>
      <c r="C30" s="141">
        <f>SUM(D30:J30)</f>
        <v>100</v>
      </c>
      <c r="D30" s="84">
        <f aca="true" t="shared" si="2" ref="D30:J30">ROUND(SUM(D29/$C29*100),1)</f>
        <v>0</v>
      </c>
      <c r="E30" s="84">
        <f t="shared" si="2"/>
        <v>0</v>
      </c>
      <c r="F30" s="84">
        <f t="shared" si="2"/>
        <v>17.3</v>
      </c>
      <c r="G30" s="84">
        <f>ROUND(SUM(G29/$C29*100),1)-0.1</f>
        <v>35.1</v>
      </c>
      <c r="H30" s="84">
        <f t="shared" si="2"/>
        <v>31.5</v>
      </c>
      <c r="I30" s="84">
        <f t="shared" si="2"/>
        <v>6.3</v>
      </c>
      <c r="J30" s="85">
        <f t="shared" si="2"/>
        <v>9.8</v>
      </c>
    </row>
    <row r="31" spans="1:10" ht="13.5">
      <c r="A31" s="86"/>
      <c r="B31" s="178" t="s">
        <v>25</v>
      </c>
      <c r="C31" s="83">
        <f>SUM(D31:J31)</f>
        <v>299</v>
      </c>
      <c r="D31" s="87">
        <v>0</v>
      </c>
      <c r="E31" s="87">
        <v>0</v>
      </c>
      <c r="F31" s="87">
        <v>47</v>
      </c>
      <c r="G31" s="87">
        <v>93</v>
      </c>
      <c r="H31" s="87">
        <v>96</v>
      </c>
      <c r="I31" s="87">
        <v>22</v>
      </c>
      <c r="J31" s="88">
        <v>41</v>
      </c>
    </row>
    <row r="32" spans="1:10" ht="13.5">
      <c r="A32" s="86"/>
      <c r="B32" s="178"/>
      <c r="C32" s="141">
        <f>SUM(D32:J32)</f>
        <v>100.00000000000001</v>
      </c>
      <c r="D32" s="84">
        <f aca="true" t="shared" si="3" ref="D32:I32">ROUND(SUM(D31/$C31*100),1)</f>
        <v>0</v>
      </c>
      <c r="E32" s="84">
        <f t="shared" si="3"/>
        <v>0</v>
      </c>
      <c r="F32" s="84">
        <f t="shared" si="3"/>
        <v>15.7</v>
      </c>
      <c r="G32" s="84">
        <f t="shared" si="3"/>
        <v>31.1</v>
      </c>
      <c r="H32" s="84">
        <f>ROUND(SUM(H31/$C31*100),1)</f>
        <v>32.1</v>
      </c>
      <c r="I32" s="84">
        <f t="shared" si="3"/>
        <v>7.4</v>
      </c>
      <c r="J32" s="85">
        <f>ROUND(SUM(J31/$C31*100),1)</f>
        <v>13.7</v>
      </c>
    </row>
    <row r="33" spans="1:10" ht="13.5">
      <c r="A33" s="86"/>
      <c r="B33" s="178" t="s">
        <v>26</v>
      </c>
      <c r="C33" s="83">
        <f>SUM(D33:J33)</f>
        <v>324</v>
      </c>
      <c r="D33" s="87">
        <v>0</v>
      </c>
      <c r="E33" s="87">
        <v>0</v>
      </c>
      <c r="F33" s="87">
        <v>61</v>
      </c>
      <c r="G33" s="87">
        <v>126</v>
      </c>
      <c r="H33" s="87">
        <v>100</v>
      </c>
      <c r="I33" s="87">
        <v>17</v>
      </c>
      <c r="J33" s="88">
        <v>20</v>
      </c>
    </row>
    <row r="34" spans="1:10" ht="13.5">
      <c r="A34" s="86"/>
      <c r="B34" s="179"/>
      <c r="C34" s="142">
        <f>SUM(D34:J34)</f>
        <v>100</v>
      </c>
      <c r="D34" s="89">
        <f aca="true" t="shared" si="4" ref="D34:I34">ROUND(SUM(D33/$C33*100),1)</f>
        <v>0</v>
      </c>
      <c r="E34" s="89">
        <f t="shared" si="4"/>
        <v>0</v>
      </c>
      <c r="F34" s="89">
        <f t="shared" si="4"/>
        <v>18.8</v>
      </c>
      <c r="G34" s="89">
        <f>ROUND(SUM(G33/$C33*100),1)</f>
        <v>38.9</v>
      </c>
      <c r="H34" s="89">
        <f t="shared" si="4"/>
        <v>30.9</v>
      </c>
      <c r="I34" s="89">
        <f t="shared" si="4"/>
        <v>5.2</v>
      </c>
      <c r="J34" s="90">
        <f>ROUND(SUM(J33/$C33*100),1)</f>
        <v>6.2</v>
      </c>
    </row>
    <row r="35" spans="1:9" ht="13.5">
      <c r="A35" s="86"/>
      <c r="B35" s="86"/>
      <c r="C35" s="91"/>
      <c r="D35" s="86"/>
      <c r="E35" s="86"/>
      <c r="F35" s="86"/>
      <c r="G35" s="86"/>
      <c r="H35" s="86"/>
      <c r="I35" s="86"/>
    </row>
    <row r="36" spans="1:9" ht="13.5">
      <c r="A36" s="50" t="s">
        <v>219</v>
      </c>
      <c r="B36" s="50"/>
      <c r="C36" s="79"/>
      <c r="D36" s="50"/>
      <c r="E36" s="50"/>
      <c r="F36" s="50"/>
      <c r="G36" s="50"/>
      <c r="H36" s="50"/>
      <c r="I36" s="50"/>
    </row>
    <row r="37" spans="1:9" ht="13.5">
      <c r="A37" s="50" t="s">
        <v>267</v>
      </c>
      <c r="B37" s="50"/>
      <c r="C37" s="79"/>
      <c r="D37" s="50"/>
      <c r="E37" s="50"/>
      <c r="F37" s="50"/>
      <c r="G37" s="50"/>
      <c r="H37" s="50"/>
      <c r="I37" s="50"/>
    </row>
    <row r="38" spans="1:10" ht="13.5">
      <c r="A38" s="50"/>
      <c r="B38" s="50"/>
      <c r="C38" s="79"/>
      <c r="D38" s="50"/>
      <c r="E38" s="50"/>
      <c r="F38" s="50"/>
      <c r="G38" s="50"/>
      <c r="H38" s="50"/>
      <c r="I38" s="64"/>
      <c r="J38" s="64" t="s">
        <v>198</v>
      </c>
    </row>
    <row r="39" spans="1:12" ht="28.5" customHeight="1">
      <c r="A39" s="50"/>
      <c r="B39" s="152"/>
      <c r="C39" s="78" t="s">
        <v>58</v>
      </c>
      <c r="D39" s="53" t="s">
        <v>19</v>
      </c>
      <c r="E39" s="53" t="s">
        <v>20</v>
      </c>
      <c r="F39" s="53" t="s">
        <v>21</v>
      </c>
      <c r="G39" s="53" t="s">
        <v>22</v>
      </c>
      <c r="H39" s="53" t="s">
        <v>23</v>
      </c>
      <c r="I39" s="53" t="s">
        <v>24</v>
      </c>
      <c r="J39" s="65" t="s">
        <v>62</v>
      </c>
      <c r="L39" s="80"/>
    </row>
    <row r="40" spans="1:10" ht="13.5">
      <c r="A40" s="50"/>
      <c r="B40" s="180" t="s">
        <v>58</v>
      </c>
      <c r="C40" s="66">
        <f>SUM(C42,C44)</f>
        <v>623</v>
      </c>
      <c r="D40" s="81">
        <f aca="true" t="shared" si="5" ref="D40:I40">SUM(D42,D44)</f>
        <v>0</v>
      </c>
      <c r="E40" s="81">
        <f t="shared" si="5"/>
        <v>94</v>
      </c>
      <c r="F40" s="81">
        <f t="shared" si="5"/>
        <v>318</v>
      </c>
      <c r="G40" s="81">
        <f t="shared" si="5"/>
        <v>134</v>
      </c>
      <c r="H40" s="81">
        <f t="shared" si="5"/>
        <v>24</v>
      </c>
      <c r="I40" s="81">
        <f t="shared" si="5"/>
        <v>4</v>
      </c>
      <c r="J40" s="82">
        <f>SUM(J42,J44)</f>
        <v>49</v>
      </c>
    </row>
    <row r="41" spans="1:10" ht="13.5">
      <c r="A41" s="50"/>
      <c r="B41" s="178"/>
      <c r="C41" s="141">
        <f>SUM(D41:J41)</f>
        <v>100</v>
      </c>
      <c r="D41" s="84">
        <f aca="true" t="shared" si="6" ref="D41:I41">ROUND(SUM(D40/$C40*100),1)</f>
        <v>0</v>
      </c>
      <c r="E41" s="84">
        <f t="shared" si="6"/>
        <v>15.1</v>
      </c>
      <c r="F41" s="84">
        <f>ROUND(SUM(F40/$C40*100),1)</f>
        <v>51</v>
      </c>
      <c r="G41" s="84">
        <f t="shared" si="6"/>
        <v>21.5</v>
      </c>
      <c r="H41" s="84">
        <f t="shared" si="6"/>
        <v>3.9</v>
      </c>
      <c r="I41" s="84">
        <f t="shared" si="6"/>
        <v>0.6</v>
      </c>
      <c r="J41" s="85">
        <f>ROUND(SUM(J40/$C40*100),1)</f>
        <v>7.9</v>
      </c>
    </row>
    <row r="42" spans="2:10" ht="13.5">
      <c r="B42" s="178" t="s">
        <v>25</v>
      </c>
      <c r="C42" s="83">
        <f>SUM(D42:J42)</f>
        <v>299</v>
      </c>
      <c r="D42" s="87">
        <v>0</v>
      </c>
      <c r="E42" s="87">
        <v>37</v>
      </c>
      <c r="F42" s="87">
        <v>150</v>
      </c>
      <c r="G42" s="87">
        <v>65</v>
      </c>
      <c r="H42" s="87">
        <v>14</v>
      </c>
      <c r="I42" s="87">
        <v>2</v>
      </c>
      <c r="J42" s="88">
        <v>31</v>
      </c>
    </row>
    <row r="43" spans="2:10" ht="13.5">
      <c r="B43" s="178"/>
      <c r="C43" s="141">
        <f>SUM(D43:J43)</f>
        <v>100.00000000000001</v>
      </c>
      <c r="D43" s="84">
        <f aca="true" t="shared" si="7" ref="D43:J43">ROUND(SUM(D42/$C42*100),1)</f>
        <v>0</v>
      </c>
      <c r="E43" s="84">
        <f t="shared" si="7"/>
        <v>12.4</v>
      </c>
      <c r="F43" s="84">
        <f>ROUND(SUM(F42/$C42*100),1)-0.1</f>
        <v>50.1</v>
      </c>
      <c r="G43" s="84">
        <f t="shared" si="7"/>
        <v>21.7</v>
      </c>
      <c r="H43" s="84">
        <f t="shared" si="7"/>
        <v>4.7</v>
      </c>
      <c r="I43" s="84">
        <f t="shared" si="7"/>
        <v>0.7</v>
      </c>
      <c r="J43" s="85">
        <f t="shared" si="7"/>
        <v>10.4</v>
      </c>
    </row>
    <row r="44" spans="2:10" ht="13.5">
      <c r="B44" s="178" t="s">
        <v>26</v>
      </c>
      <c r="C44" s="83">
        <f>SUM(D44:J44)</f>
        <v>324</v>
      </c>
      <c r="D44" s="87">
        <v>0</v>
      </c>
      <c r="E44" s="87">
        <v>57</v>
      </c>
      <c r="F44" s="87">
        <v>168</v>
      </c>
      <c r="G44" s="87">
        <v>69</v>
      </c>
      <c r="H44" s="87">
        <v>10</v>
      </c>
      <c r="I44" s="87">
        <v>2</v>
      </c>
      <c r="J44" s="88">
        <v>18</v>
      </c>
    </row>
    <row r="45" spans="2:10" ht="13.5">
      <c r="B45" s="179"/>
      <c r="C45" s="142">
        <f>SUM(D45:J45)</f>
        <v>99.99999999999999</v>
      </c>
      <c r="D45" s="89">
        <f aca="true" t="shared" si="8" ref="D45:J45">ROUND(SUM(D44/$C44*100),1)</f>
        <v>0</v>
      </c>
      <c r="E45" s="89">
        <f t="shared" si="8"/>
        <v>17.6</v>
      </c>
      <c r="F45" s="89">
        <f>ROUND(SUM(F44/$C44*100),1)-0.1</f>
        <v>51.8</v>
      </c>
      <c r="G45" s="89">
        <f t="shared" si="8"/>
        <v>21.3</v>
      </c>
      <c r="H45" s="89">
        <f t="shared" si="8"/>
        <v>3.1</v>
      </c>
      <c r="I45" s="89">
        <f t="shared" si="8"/>
        <v>0.6</v>
      </c>
      <c r="J45" s="90">
        <f t="shared" si="8"/>
        <v>5.6</v>
      </c>
    </row>
    <row r="47" spans="1:9" ht="13.5">
      <c r="A47" s="50" t="s">
        <v>220</v>
      </c>
      <c r="B47" s="50"/>
      <c r="C47" s="79"/>
      <c r="D47" s="50"/>
      <c r="E47" s="50"/>
      <c r="F47" s="50"/>
      <c r="G47" s="50"/>
      <c r="H47" s="50"/>
      <c r="I47" s="50"/>
    </row>
    <row r="48" spans="1:9" ht="13.5">
      <c r="A48" s="50" t="s">
        <v>119</v>
      </c>
      <c r="B48" s="50"/>
      <c r="C48" s="79"/>
      <c r="D48" s="50"/>
      <c r="E48" s="50"/>
      <c r="F48" s="50"/>
      <c r="G48" s="50"/>
      <c r="H48" s="50"/>
      <c r="I48" s="50"/>
    </row>
    <row r="49" spans="1:10" ht="13.5">
      <c r="A49" s="50"/>
      <c r="B49" s="50"/>
      <c r="C49" s="79"/>
      <c r="D49" s="50"/>
      <c r="E49" s="50"/>
      <c r="F49" s="50"/>
      <c r="G49" s="50"/>
      <c r="H49" s="50"/>
      <c r="J49" s="64" t="s">
        <v>198</v>
      </c>
    </row>
    <row r="50" spans="1:10" ht="61.5" customHeight="1">
      <c r="A50" s="50"/>
      <c r="B50" s="152"/>
      <c r="C50" s="78" t="s">
        <v>58</v>
      </c>
      <c r="D50" s="151" t="s">
        <v>168</v>
      </c>
      <c r="E50" s="151" t="s">
        <v>169</v>
      </c>
      <c r="F50" s="151" t="s">
        <v>170</v>
      </c>
      <c r="G50" s="151" t="s">
        <v>171</v>
      </c>
      <c r="H50" s="151" t="s">
        <v>172</v>
      </c>
      <c r="I50" s="151" t="s">
        <v>173</v>
      </c>
      <c r="J50" s="65" t="s">
        <v>28</v>
      </c>
    </row>
    <row r="51" spans="1:10" ht="13.5">
      <c r="A51" s="50"/>
      <c r="B51" s="180" t="s">
        <v>58</v>
      </c>
      <c r="C51" s="66">
        <f>SUM(C53,C55)</f>
        <v>623</v>
      </c>
      <c r="D51" s="81">
        <f aca="true" t="shared" si="9" ref="D51:I51">SUM(D53,D55)</f>
        <v>9</v>
      </c>
      <c r="E51" s="81">
        <f t="shared" si="9"/>
        <v>15</v>
      </c>
      <c r="F51" s="81">
        <f t="shared" si="9"/>
        <v>18</v>
      </c>
      <c r="G51" s="81">
        <f t="shared" si="9"/>
        <v>490</v>
      </c>
      <c r="H51" s="81">
        <f t="shared" si="9"/>
        <v>16</v>
      </c>
      <c r="I51" s="81">
        <f t="shared" si="9"/>
        <v>4</v>
      </c>
      <c r="J51" s="82">
        <f>SUM(J53,J55)</f>
        <v>71</v>
      </c>
    </row>
    <row r="52" spans="1:10" ht="13.5">
      <c r="A52" s="50"/>
      <c r="B52" s="178"/>
      <c r="C52" s="141">
        <f>SUM(D52:J52)</f>
        <v>100</v>
      </c>
      <c r="D52" s="84">
        <f aca="true" t="shared" si="10" ref="D52:J52">ROUND(SUM(D51/$C51*100),1)</f>
        <v>1.4</v>
      </c>
      <c r="E52" s="84">
        <f t="shared" si="10"/>
        <v>2.4</v>
      </c>
      <c r="F52" s="84">
        <f t="shared" si="10"/>
        <v>2.9</v>
      </c>
      <c r="G52" s="84">
        <f t="shared" si="10"/>
        <v>78.7</v>
      </c>
      <c r="H52" s="84">
        <f t="shared" si="10"/>
        <v>2.6</v>
      </c>
      <c r="I52" s="84">
        <f t="shared" si="10"/>
        <v>0.6</v>
      </c>
      <c r="J52" s="85">
        <f t="shared" si="10"/>
        <v>11.4</v>
      </c>
    </row>
    <row r="53" spans="2:10" ht="13.5">
      <c r="B53" s="178" t="s">
        <v>25</v>
      </c>
      <c r="C53" s="83">
        <f>SUM(D53:J53)</f>
        <v>299</v>
      </c>
      <c r="D53" s="87">
        <v>6</v>
      </c>
      <c r="E53" s="87">
        <v>8</v>
      </c>
      <c r="F53" s="87">
        <v>7</v>
      </c>
      <c r="G53" s="87">
        <v>220</v>
      </c>
      <c r="H53" s="87">
        <v>9</v>
      </c>
      <c r="I53" s="87">
        <v>3</v>
      </c>
      <c r="J53" s="88">
        <v>46</v>
      </c>
    </row>
    <row r="54" spans="2:10" ht="13.5">
      <c r="B54" s="178"/>
      <c r="C54" s="141">
        <f>SUM(D54:J54)</f>
        <v>100</v>
      </c>
      <c r="D54" s="84">
        <f aca="true" t="shared" si="11" ref="D54:J54">ROUND(SUM(D53/$C53*100),1)</f>
        <v>2</v>
      </c>
      <c r="E54" s="84">
        <f t="shared" si="11"/>
        <v>2.7</v>
      </c>
      <c r="F54" s="84">
        <f t="shared" si="11"/>
        <v>2.3</v>
      </c>
      <c r="G54" s="84">
        <f t="shared" si="11"/>
        <v>73.6</v>
      </c>
      <c r="H54" s="84">
        <f t="shared" si="11"/>
        <v>3</v>
      </c>
      <c r="I54" s="84">
        <f t="shared" si="11"/>
        <v>1</v>
      </c>
      <c r="J54" s="85">
        <f t="shared" si="11"/>
        <v>15.4</v>
      </c>
    </row>
    <row r="55" spans="2:10" ht="13.5">
      <c r="B55" s="178" t="s">
        <v>26</v>
      </c>
      <c r="C55" s="83">
        <f>SUM(D55:J55)</f>
        <v>324</v>
      </c>
      <c r="D55" s="87">
        <v>3</v>
      </c>
      <c r="E55" s="87">
        <v>7</v>
      </c>
      <c r="F55" s="87">
        <v>11</v>
      </c>
      <c r="G55" s="87">
        <v>270</v>
      </c>
      <c r="H55" s="87">
        <v>7</v>
      </c>
      <c r="I55" s="87">
        <v>1</v>
      </c>
      <c r="J55" s="88">
        <v>25</v>
      </c>
    </row>
    <row r="56" spans="2:10" ht="13.5">
      <c r="B56" s="179"/>
      <c r="C56" s="142">
        <f>SUM(D56:J56)</f>
        <v>100</v>
      </c>
      <c r="D56" s="89">
        <f aca="true" t="shared" si="12" ref="D56:J56">ROUND(SUM(D55/$C55*100),1)</f>
        <v>0.9</v>
      </c>
      <c r="E56" s="89">
        <f t="shared" si="12"/>
        <v>2.2</v>
      </c>
      <c r="F56" s="89">
        <f t="shared" si="12"/>
        <v>3.4</v>
      </c>
      <c r="G56" s="89">
        <f t="shared" si="12"/>
        <v>83.3</v>
      </c>
      <c r="H56" s="89">
        <f t="shared" si="12"/>
        <v>2.2</v>
      </c>
      <c r="I56" s="89">
        <f t="shared" si="12"/>
        <v>0.3</v>
      </c>
      <c r="J56" s="90">
        <f t="shared" si="12"/>
        <v>7.7</v>
      </c>
    </row>
    <row r="57" spans="2:10" ht="13.5">
      <c r="B57" s="92"/>
      <c r="C57" s="93"/>
      <c r="D57" s="59"/>
      <c r="E57" s="59"/>
      <c r="F57" s="59"/>
      <c r="G57" s="59"/>
      <c r="H57" s="59"/>
      <c r="I57" s="59"/>
      <c r="J57" s="59"/>
    </row>
    <row r="58" spans="1:9" ht="13.5">
      <c r="A58" s="50" t="s">
        <v>221</v>
      </c>
      <c r="B58" s="50"/>
      <c r="C58" s="79"/>
      <c r="D58" s="50"/>
      <c r="E58" s="50"/>
      <c r="F58" s="50"/>
      <c r="G58" s="50"/>
      <c r="H58" s="50"/>
      <c r="I58" s="50"/>
    </row>
    <row r="59" spans="1:9" ht="13.5">
      <c r="A59" s="50" t="s">
        <v>175</v>
      </c>
      <c r="B59" s="50"/>
      <c r="C59" s="79"/>
      <c r="D59" s="50"/>
      <c r="E59" s="50"/>
      <c r="F59" s="50"/>
      <c r="G59" s="50"/>
      <c r="H59" s="50"/>
      <c r="I59" s="50"/>
    </row>
    <row r="60" spans="1:9" ht="13.5">
      <c r="A60" s="50" t="s">
        <v>174</v>
      </c>
      <c r="B60" s="50"/>
      <c r="C60" s="79"/>
      <c r="D60" s="50"/>
      <c r="E60" s="50"/>
      <c r="F60" s="50"/>
      <c r="G60" s="50"/>
      <c r="H60" s="50"/>
      <c r="I60" s="50"/>
    </row>
    <row r="61" spans="1:10" ht="13.5">
      <c r="A61" s="50"/>
      <c r="B61" s="50"/>
      <c r="C61" s="79"/>
      <c r="D61" s="50"/>
      <c r="E61" s="50"/>
      <c r="F61" s="50"/>
      <c r="G61" s="50"/>
      <c r="H61" s="50"/>
      <c r="J61" s="64" t="s">
        <v>198</v>
      </c>
    </row>
    <row r="62" spans="1:10" ht="27" customHeight="1">
      <c r="A62" s="50"/>
      <c r="B62" s="152"/>
      <c r="C62" s="78" t="s">
        <v>201</v>
      </c>
      <c r="D62" s="53" t="s">
        <v>52</v>
      </c>
      <c r="E62" s="53" t="s">
        <v>53</v>
      </c>
      <c r="F62" s="53" t="s">
        <v>54</v>
      </c>
      <c r="G62" s="53" t="s">
        <v>55</v>
      </c>
      <c r="H62" s="53" t="s">
        <v>56</v>
      </c>
      <c r="I62" s="53" t="s">
        <v>57</v>
      </c>
      <c r="J62" s="99" t="s">
        <v>204</v>
      </c>
    </row>
    <row r="63" spans="1:10" ht="13.5">
      <c r="A63" s="50"/>
      <c r="B63" s="180" t="s">
        <v>58</v>
      </c>
      <c r="C63" s="66">
        <v>623</v>
      </c>
      <c r="D63" s="81">
        <f aca="true" t="shared" si="13" ref="D63:I63">SUM(D65,D67)</f>
        <v>585</v>
      </c>
      <c r="E63" s="81">
        <f t="shared" si="13"/>
        <v>616</v>
      </c>
      <c r="F63" s="81">
        <f t="shared" si="13"/>
        <v>159</v>
      </c>
      <c r="G63" s="81">
        <f t="shared" si="13"/>
        <v>182</v>
      </c>
      <c r="H63" s="81">
        <f t="shared" si="13"/>
        <v>456</v>
      </c>
      <c r="I63" s="81">
        <f t="shared" si="13"/>
        <v>56</v>
      </c>
      <c r="J63" s="100">
        <f>SUM(J65,J67)</f>
        <v>0</v>
      </c>
    </row>
    <row r="64" spans="1:10" ht="13.5">
      <c r="A64" s="50"/>
      <c r="B64" s="178"/>
      <c r="C64" s="159" t="s">
        <v>203</v>
      </c>
      <c r="D64" s="84">
        <f aca="true" t="shared" si="14" ref="D64:I64">ROUND(SUM(D63/$C63*100),1)</f>
        <v>93.9</v>
      </c>
      <c r="E64" s="84">
        <f t="shared" si="14"/>
        <v>98.9</v>
      </c>
      <c r="F64" s="84">
        <f t="shared" si="14"/>
        <v>25.5</v>
      </c>
      <c r="G64" s="84">
        <f t="shared" si="14"/>
        <v>29.2</v>
      </c>
      <c r="H64" s="84">
        <f t="shared" si="14"/>
        <v>73.2</v>
      </c>
      <c r="I64" s="84">
        <f t="shared" si="14"/>
        <v>9</v>
      </c>
      <c r="J64" s="101">
        <f>ROUND(SUM(J63/$C63*100),1)</f>
        <v>0</v>
      </c>
    </row>
    <row r="65" spans="1:10" ht="13.5">
      <c r="A65" s="86"/>
      <c r="B65" s="178" t="s">
        <v>25</v>
      </c>
      <c r="C65" s="83">
        <v>299</v>
      </c>
      <c r="D65" s="87">
        <v>272</v>
      </c>
      <c r="E65" s="87">
        <v>295</v>
      </c>
      <c r="F65" s="87">
        <v>60</v>
      </c>
      <c r="G65" s="87">
        <v>73</v>
      </c>
      <c r="H65" s="87">
        <v>211</v>
      </c>
      <c r="I65" s="87">
        <v>29</v>
      </c>
      <c r="J65" s="102">
        <v>0</v>
      </c>
    </row>
    <row r="66" spans="1:10" ht="13.5">
      <c r="A66" s="86"/>
      <c r="B66" s="178"/>
      <c r="C66" s="159" t="s">
        <v>203</v>
      </c>
      <c r="D66" s="84">
        <f aca="true" t="shared" si="15" ref="D66:I66">ROUND(SUM(D65/$C65*100),1)</f>
        <v>91</v>
      </c>
      <c r="E66" s="84">
        <f t="shared" si="15"/>
        <v>98.7</v>
      </c>
      <c r="F66" s="84">
        <f t="shared" si="15"/>
        <v>20.1</v>
      </c>
      <c r="G66" s="84">
        <f t="shared" si="15"/>
        <v>24.4</v>
      </c>
      <c r="H66" s="84">
        <f t="shared" si="15"/>
        <v>70.6</v>
      </c>
      <c r="I66" s="84">
        <f t="shared" si="15"/>
        <v>9.7</v>
      </c>
      <c r="J66" s="101">
        <f>ROUND(SUM(J65/$C65*100),1)</f>
        <v>0</v>
      </c>
    </row>
    <row r="67" spans="1:10" ht="13.5">
      <c r="A67" s="86"/>
      <c r="B67" s="178" t="s">
        <v>26</v>
      </c>
      <c r="C67" s="83">
        <v>324</v>
      </c>
      <c r="D67" s="87">
        <v>313</v>
      </c>
      <c r="E67" s="87">
        <v>321</v>
      </c>
      <c r="F67" s="87">
        <v>99</v>
      </c>
      <c r="G67" s="87">
        <v>109</v>
      </c>
      <c r="H67" s="87">
        <v>245</v>
      </c>
      <c r="I67" s="87">
        <v>27</v>
      </c>
      <c r="J67" s="102">
        <v>0</v>
      </c>
    </row>
    <row r="68" spans="1:10" ht="13.5">
      <c r="A68" s="86"/>
      <c r="B68" s="179"/>
      <c r="C68" s="160" t="s">
        <v>202</v>
      </c>
      <c r="D68" s="89">
        <f aca="true" t="shared" si="16" ref="D68:I68">ROUND(SUM(D67/$C67*100),1)</f>
        <v>96.6</v>
      </c>
      <c r="E68" s="89">
        <f t="shared" si="16"/>
        <v>99.1</v>
      </c>
      <c r="F68" s="89">
        <f t="shared" si="16"/>
        <v>30.6</v>
      </c>
      <c r="G68" s="89">
        <f t="shared" si="16"/>
        <v>33.6</v>
      </c>
      <c r="H68" s="89">
        <f t="shared" si="16"/>
        <v>75.6</v>
      </c>
      <c r="I68" s="89">
        <f t="shared" si="16"/>
        <v>8.3</v>
      </c>
      <c r="J68" s="103">
        <f>ROUND(SUM(J67/$C67*100),1)</f>
        <v>0</v>
      </c>
    </row>
    <row r="69" spans="1:9" ht="13.5">
      <c r="A69" s="86"/>
      <c r="B69" s="86"/>
      <c r="C69" s="91"/>
      <c r="D69" s="86"/>
      <c r="E69" s="86"/>
      <c r="F69" s="86"/>
      <c r="G69" s="86"/>
      <c r="H69" s="86"/>
      <c r="I69" s="86"/>
    </row>
    <row r="70" spans="1:9" ht="13.5">
      <c r="A70" s="50" t="s">
        <v>222</v>
      </c>
      <c r="B70" s="50"/>
      <c r="C70" s="79"/>
      <c r="D70" s="50"/>
      <c r="E70" s="50"/>
      <c r="F70" s="50"/>
      <c r="G70" s="50"/>
      <c r="H70" s="50"/>
      <c r="I70" s="50"/>
    </row>
    <row r="71" spans="1:9" ht="13.5">
      <c r="A71" s="50" t="s">
        <v>175</v>
      </c>
      <c r="B71" s="50"/>
      <c r="C71" s="79"/>
      <c r="D71" s="50"/>
      <c r="E71" s="50"/>
      <c r="F71" s="50"/>
      <c r="G71" s="50"/>
      <c r="H71" s="50"/>
      <c r="I71" s="50"/>
    </row>
    <row r="72" spans="1:9" ht="13.5">
      <c r="A72" s="50" t="s">
        <v>199</v>
      </c>
      <c r="B72" s="50"/>
      <c r="C72" s="79"/>
      <c r="D72" s="50"/>
      <c r="E72" s="50"/>
      <c r="F72" s="50"/>
      <c r="G72" s="50"/>
      <c r="H72" s="50"/>
      <c r="I72" s="50"/>
    </row>
    <row r="73" spans="1:9" ht="13.5">
      <c r="A73" s="50"/>
      <c r="B73" s="50"/>
      <c r="C73" s="79"/>
      <c r="D73" s="50"/>
      <c r="E73" s="50"/>
      <c r="F73" s="50"/>
      <c r="G73" s="50"/>
      <c r="H73" s="50"/>
      <c r="I73" s="64" t="s">
        <v>198</v>
      </c>
    </row>
    <row r="74" spans="1:9" ht="27">
      <c r="A74" s="50"/>
      <c r="B74" s="152"/>
      <c r="C74" s="78" t="s">
        <v>58</v>
      </c>
      <c r="D74" s="53" t="s">
        <v>65</v>
      </c>
      <c r="E74" s="53" t="s">
        <v>66</v>
      </c>
      <c r="F74" s="53" t="s">
        <v>67</v>
      </c>
      <c r="G74" s="53" t="s">
        <v>68</v>
      </c>
      <c r="H74" s="53" t="s">
        <v>69</v>
      </c>
      <c r="I74" s="65" t="s">
        <v>62</v>
      </c>
    </row>
    <row r="75" spans="1:9" ht="13.5">
      <c r="A75" s="50"/>
      <c r="B75" s="180" t="s">
        <v>58</v>
      </c>
      <c r="C75" s="66">
        <f>SUM(C77,C79)</f>
        <v>623</v>
      </c>
      <c r="D75" s="81">
        <f aca="true" t="shared" si="17" ref="D75:I75">SUM(D77,D79)</f>
        <v>0</v>
      </c>
      <c r="E75" s="81">
        <f t="shared" si="17"/>
        <v>34</v>
      </c>
      <c r="F75" s="81">
        <f t="shared" si="17"/>
        <v>337</v>
      </c>
      <c r="G75" s="81">
        <f t="shared" si="17"/>
        <v>194</v>
      </c>
      <c r="H75" s="81">
        <f t="shared" si="17"/>
        <v>17</v>
      </c>
      <c r="I75" s="82">
        <f t="shared" si="17"/>
        <v>41</v>
      </c>
    </row>
    <row r="76" spans="1:9" ht="13.5">
      <c r="A76" s="50"/>
      <c r="B76" s="178"/>
      <c r="C76" s="141">
        <f>SUM(D76:I76)</f>
        <v>100</v>
      </c>
      <c r="D76" s="84">
        <f aca="true" t="shared" si="18" ref="D76:I76">ROUND(SUM(D75/$C75*100),1)</f>
        <v>0</v>
      </c>
      <c r="E76" s="84">
        <f t="shared" si="18"/>
        <v>5.5</v>
      </c>
      <c r="F76" s="84">
        <f t="shared" si="18"/>
        <v>54.1</v>
      </c>
      <c r="G76" s="84">
        <f t="shared" si="18"/>
        <v>31.1</v>
      </c>
      <c r="H76" s="84">
        <f t="shared" si="18"/>
        <v>2.7</v>
      </c>
      <c r="I76" s="85">
        <f t="shared" si="18"/>
        <v>6.6</v>
      </c>
    </row>
    <row r="77" spans="1:9" ht="13.5">
      <c r="A77" s="86"/>
      <c r="B77" s="178" t="s">
        <v>25</v>
      </c>
      <c r="C77" s="83">
        <f>SUM(D77:I77)</f>
        <v>299</v>
      </c>
      <c r="D77" s="87">
        <v>0</v>
      </c>
      <c r="E77" s="87">
        <v>17</v>
      </c>
      <c r="F77" s="87">
        <v>151</v>
      </c>
      <c r="G77" s="87">
        <v>98</v>
      </c>
      <c r="H77" s="87">
        <v>5</v>
      </c>
      <c r="I77" s="88">
        <v>28</v>
      </c>
    </row>
    <row r="78" spans="1:9" ht="13.5">
      <c r="A78" s="86"/>
      <c r="B78" s="178"/>
      <c r="C78" s="141">
        <f>SUM(D78:I78)</f>
        <v>100.00000000000001</v>
      </c>
      <c r="D78" s="84">
        <f>ROUND(SUM(D77/$C77*100),1)</f>
        <v>0</v>
      </c>
      <c r="E78" s="84">
        <f>ROUND(SUM(E77/$C77*100),1)</f>
        <v>5.7</v>
      </c>
      <c r="F78" s="84">
        <f>ROUND(SUM(F77/$C77*100),1)-0.1</f>
        <v>50.4</v>
      </c>
      <c r="G78" s="84">
        <f>ROUND(SUM(G77/$C77*100),1)</f>
        <v>32.8</v>
      </c>
      <c r="H78" s="84">
        <f>ROUND(SUM(H77/$C77*100),1)</f>
        <v>1.7</v>
      </c>
      <c r="I78" s="85">
        <f>ROUND(SUM(I77/$C77*100),1)</f>
        <v>9.4</v>
      </c>
    </row>
    <row r="79" spans="1:9" ht="13.5">
      <c r="A79" s="86"/>
      <c r="B79" s="178" t="s">
        <v>26</v>
      </c>
      <c r="C79" s="83">
        <f>SUM(D79:I79)</f>
        <v>324</v>
      </c>
      <c r="D79" s="87">
        <v>0</v>
      </c>
      <c r="E79" s="87">
        <v>17</v>
      </c>
      <c r="F79" s="87">
        <v>186</v>
      </c>
      <c r="G79" s="87">
        <v>96</v>
      </c>
      <c r="H79" s="87">
        <v>12</v>
      </c>
      <c r="I79" s="88">
        <v>13</v>
      </c>
    </row>
    <row r="80" spans="1:9" ht="13.5">
      <c r="A80" s="86"/>
      <c r="B80" s="179"/>
      <c r="C80" s="142">
        <f>SUM(D80:I80)</f>
        <v>100.00000000000001</v>
      </c>
      <c r="D80" s="89">
        <f aca="true" t="shared" si="19" ref="D80:I80">ROUND(SUM(D79/$C79*100),1)</f>
        <v>0</v>
      </c>
      <c r="E80" s="89">
        <f t="shared" si="19"/>
        <v>5.2</v>
      </c>
      <c r="F80" s="89">
        <f>ROUND(SUM(F79/$C79*100),1)+0.1</f>
        <v>57.5</v>
      </c>
      <c r="G80" s="89">
        <f t="shared" si="19"/>
        <v>29.6</v>
      </c>
      <c r="H80" s="89">
        <f t="shared" si="19"/>
        <v>3.7</v>
      </c>
      <c r="I80" s="90">
        <f t="shared" si="19"/>
        <v>4</v>
      </c>
    </row>
    <row r="81" spans="1:9" ht="13.5">
      <c r="A81" s="86"/>
      <c r="B81" s="86"/>
      <c r="C81" s="91"/>
      <c r="D81" s="86"/>
      <c r="E81" s="86"/>
      <c r="F81" s="86"/>
      <c r="G81" s="86"/>
      <c r="H81" s="86"/>
      <c r="I81" s="86"/>
    </row>
    <row r="82" spans="1:9" ht="13.5">
      <c r="A82" s="50" t="s">
        <v>223</v>
      </c>
      <c r="B82" s="50"/>
      <c r="C82" s="79"/>
      <c r="D82" s="50"/>
      <c r="E82" s="50"/>
      <c r="F82" s="50"/>
      <c r="G82" s="50"/>
      <c r="H82" s="50"/>
      <c r="I82" s="50"/>
    </row>
    <row r="83" spans="1:9" ht="13.5">
      <c r="A83" s="50" t="s">
        <v>175</v>
      </c>
      <c r="B83" s="50"/>
      <c r="C83" s="79"/>
      <c r="D83" s="50"/>
      <c r="E83" s="50"/>
      <c r="F83" s="50"/>
      <c r="G83" s="50"/>
      <c r="H83" s="50"/>
      <c r="I83" s="50"/>
    </row>
    <row r="84" spans="1:9" ht="13.5">
      <c r="A84" s="50" t="s">
        <v>199</v>
      </c>
      <c r="B84" s="50"/>
      <c r="C84" s="79"/>
      <c r="D84" s="50"/>
      <c r="E84" s="50"/>
      <c r="F84" s="50"/>
      <c r="G84" s="50"/>
      <c r="H84" s="50"/>
      <c r="I84" s="50"/>
    </row>
    <row r="85" spans="1:9" ht="13.5">
      <c r="A85" s="50"/>
      <c r="B85" s="50"/>
      <c r="C85" s="79"/>
      <c r="D85" s="50"/>
      <c r="E85" s="50"/>
      <c r="F85" s="50"/>
      <c r="G85" s="50"/>
      <c r="H85" s="50"/>
      <c r="I85" s="64" t="s">
        <v>198</v>
      </c>
    </row>
    <row r="86" spans="1:9" ht="27">
      <c r="A86" s="50"/>
      <c r="B86" s="152"/>
      <c r="C86" s="78" t="s">
        <v>58</v>
      </c>
      <c r="D86" s="53" t="s">
        <v>65</v>
      </c>
      <c r="E86" s="53" t="s">
        <v>66</v>
      </c>
      <c r="F86" s="53" t="s">
        <v>67</v>
      </c>
      <c r="G86" s="53" t="s">
        <v>68</v>
      </c>
      <c r="H86" s="53" t="s">
        <v>69</v>
      </c>
      <c r="I86" s="65" t="s">
        <v>62</v>
      </c>
    </row>
    <row r="87" spans="1:9" ht="13.5">
      <c r="A87" s="50"/>
      <c r="B87" s="180" t="s">
        <v>58</v>
      </c>
      <c r="C87" s="66">
        <f>SUM(C89,C91)</f>
        <v>623</v>
      </c>
      <c r="D87" s="81">
        <f aca="true" t="shared" si="20" ref="D87:I87">SUM(D89,D91)</f>
        <v>0</v>
      </c>
      <c r="E87" s="81">
        <f t="shared" si="20"/>
        <v>56</v>
      </c>
      <c r="F87" s="81">
        <f t="shared" si="20"/>
        <v>405</v>
      </c>
      <c r="G87" s="81">
        <f t="shared" si="20"/>
        <v>149</v>
      </c>
      <c r="H87" s="81">
        <f t="shared" si="20"/>
        <v>0</v>
      </c>
      <c r="I87" s="82">
        <f t="shared" si="20"/>
        <v>13</v>
      </c>
    </row>
    <row r="88" spans="1:9" ht="13.5">
      <c r="A88" s="50"/>
      <c r="B88" s="178"/>
      <c r="C88" s="141">
        <f>SUM(D88:I88)</f>
        <v>100</v>
      </c>
      <c r="D88" s="84">
        <f aca="true" t="shared" si="21" ref="D88:I88">ROUND(SUM(D87/$C87*100),1)</f>
        <v>0</v>
      </c>
      <c r="E88" s="84">
        <f t="shared" si="21"/>
        <v>9</v>
      </c>
      <c r="F88" s="84">
        <f t="shared" si="21"/>
        <v>65</v>
      </c>
      <c r="G88" s="84">
        <f t="shared" si="21"/>
        <v>23.9</v>
      </c>
      <c r="H88" s="84">
        <f t="shared" si="21"/>
        <v>0</v>
      </c>
      <c r="I88" s="85">
        <f t="shared" si="21"/>
        <v>2.1</v>
      </c>
    </row>
    <row r="89" spans="2:9" ht="13.5">
      <c r="B89" s="178" t="s">
        <v>25</v>
      </c>
      <c r="C89" s="83">
        <f>SUM(D89:I89)</f>
        <v>299</v>
      </c>
      <c r="D89" s="87">
        <v>0</v>
      </c>
      <c r="E89" s="87">
        <v>36</v>
      </c>
      <c r="F89" s="87">
        <v>181</v>
      </c>
      <c r="G89" s="87">
        <v>75</v>
      </c>
      <c r="H89" s="87">
        <v>0</v>
      </c>
      <c r="I89" s="88">
        <v>7</v>
      </c>
    </row>
    <row r="90" spans="2:9" ht="13.5">
      <c r="B90" s="178"/>
      <c r="C90" s="141">
        <f>SUM(D90:I90)</f>
        <v>99.99999999999999</v>
      </c>
      <c r="D90" s="84">
        <f aca="true" t="shared" si="22" ref="D90:I90">ROUND(SUM(D89/$C89*100),1)</f>
        <v>0</v>
      </c>
      <c r="E90" s="84">
        <f t="shared" si="22"/>
        <v>12</v>
      </c>
      <c r="F90" s="84">
        <f>ROUND(SUM(F89/$C89*100),1)+0.1</f>
        <v>60.6</v>
      </c>
      <c r="G90" s="84">
        <f t="shared" si="22"/>
        <v>25.1</v>
      </c>
      <c r="H90" s="84">
        <f t="shared" si="22"/>
        <v>0</v>
      </c>
      <c r="I90" s="85">
        <f t="shared" si="22"/>
        <v>2.3</v>
      </c>
    </row>
    <row r="91" spans="2:9" ht="13.5">
      <c r="B91" s="178" t="s">
        <v>26</v>
      </c>
      <c r="C91" s="83">
        <f>SUM(D91:I91)</f>
        <v>324</v>
      </c>
      <c r="D91" s="87">
        <v>0</v>
      </c>
      <c r="E91" s="87">
        <v>20</v>
      </c>
      <c r="F91" s="87">
        <v>224</v>
      </c>
      <c r="G91" s="87">
        <v>74</v>
      </c>
      <c r="H91" s="87">
        <v>0</v>
      </c>
      <c r="I91" s="88">
        <v>6</v>
      </c>
    </row>
    <row r="92" spans="2:9" ht="13.5">
      <c r="B92" s="179"/>
      <c r="C92" s="142">
        <f>SUM(D92:I92)</f>
        <v>100</v>
      </c>
      <c r="D92" s="89">
        <f aca="true" t="shared" si="23" ref="D92:I92">ROUND(SUM(D91/$C91*100),1)</f>
        <v>0</v>
      </c>
      <c r="E92" s="89">
        <f t="shared" si="23"/>
        <v>6.2</v>
      </c>
      <c r="F92" s="89">
        <f t="shared" si="23"/>
        <v>69.1</v>
      </c>
      <c r="G92" s="89">
        <f t="shared" si="23"/>
        <v>22.8</v>
      </c>
      <c r="H92" s="89">
        <f t="shared" si="23"/>
        <v>0</v>
      </c>
      <c r="I92" s="90">
        <f t="shared" si="23"/>
        <v>1.9</v>
      </c>
    </row>
    <row r="94" spans="1:11" ht="13.5">
      <c r="A94" s="50" t="s">
        <v>224</v>
      </c>
      <c r="B94" s="50"/>
      <c r="C94" s="79"/>
      <c r="D94" s="50"/>
      <c r="E94" s="50"/>
      <c r="F94" s="50"/>
      <c r="G94" s="50"/>
      <c r="H94" s="50"/>
      <c r="I94" s="50"/>
      <c r="J94" s="86"/>
      <c r="K94" s="86"/>
    </row>
    <row r="95" spans="1:11" ht="13.5">
      <c r="A95" s="50" t="s">
        <v>120</v>
      </c>
      <c r="B95" s="50"/>
      <c r="C95" s="79"/>
      <c r="D95" s="50"/>
      <c r="E95" s="50"/>
      <c r="F95" s="50"/>
      <c r="G95" s="50"/>
      <c r="H95" s="50"/>
      <c r="I95" s="50"/>
      <c r="J95" s="86"/>
      <c r="K95" s="86"/>
    </row>
    <row r="96" spans="1:11" ht="13.5">
      <c r="A96" s="50"/>
      <c r="B96" s="50"/>
      <c r="C96" s="79"/>
      <c r="D96" s="50"/>
      <c r="E96" s="50"/>
      <c r="F96" s="50"/>
      <c r="G96" s="50"/>
      <c r="H96" s="50"/>
      <c r="I96" s="64" t="s">
        <v>198</v>
      </c>
      <c r="J96" s="86"/>
      <c r="K96" s="86"/>
    </row>
    <row r="97" spans="1:11" ht="27">
      <c r="A97" s="50"/>
      <c r="B97" s="152"/>
      <c r="C97" s="78" t="s">
        <v>58</v>
      </c>
      <c r="D97" s="53" t="s">
        <v>52</v>
      </c>
      <c r="E97" s="53" t="s">
        <v>53</v>
      </c>
      <c r="F97" s="53" t="s">
        <v>54</v>
      </c>
      <c r="G97" s="53" t="s">
        <v>55</v>
      </c>
      <c r="H97" s="53" t="s">
        <v>57</v>
      </c>
      <c r="I97" s="65" t="s">
        <v>62</v>
      </c>
      <c r="J97" s="86"/>
      <c r="K97" s="86"/>
    </row>
    <row r="98" spans="1:11" ht="13.5">
      <c r="A98" s="50"/>
      <c r="B98" s="180" t="s">
        <v>58</v>
      </c>
      <c r="C98" s="66">
        <f>SUM(C100,C102)</f>
        <v>623</v>
      </c>
      <c r="D98" s="81">
        <f aca="true" t="shared" si="24" ref="D98:I98">SUM(D100,D102)</f>
        <v>16</v>
      </c>
      <c r="E98" s="81">
        <f t="shared" si="24"/>
        <v>605</v>
      </c>
      <c r="F98" s="81">
        <f t="shared" si="24"/>
        <v>0</v>
      </c>
      <c r="G98" s="81">
        <f t="shared" si="24"/>
        <v>0</v>
      </c>
      <c r="H98" s="81">
        <f t="shared" si="24"/>
        <v>1</v>
      </c>
      <c r="I98" s="82">
        <f t="shared" si="24"/>
        <v>1</v>
      </c>
      <c r="J98" s="86"/>
      <c r="K98" s="86"/>
    </row>
    <row r="99" spans="1:11" ht="13.5">
      <c r="A99" s="50"/>
      <c r="B99" s="178"/>
      <c r="C99" s="141">
        <f>SUM(D99:I99)</f>
        <v>100</v>
      </c>
      <c r="D99" s="84">
        <f aca="true" t="shared" si="25" ref="D99:I99">ROUND(SUM(D98/$C98*100),1)</f>
        <v>2.6</v>
      </c>
      <c r="E99" s="84">
        <f>ROUND(SUM(E98/$C98*100),1)-0.1</f>
        <v>97</v>
      </c>
      <c r="F99" s="84">
        <f t="shared" si="25"/>
        <v>0</v>
      </c>
      <c r="G99" s="84">
        <f t="shared" si="25"/>
        <v>0</v>
      </c>
      <c r="H99" s="84">
        <f t="shared" si="25"/>
        <v>0.2</v>
      </c>
      <c r="I99" s="85">
        <f t="shared" si="25"/>
        <v>0.2</v>
      </c>
      <c r="J99" s="86"/>
      <c r="K99" s="86"/>
    </row>
    <row r="100" spans="1:11" ht="13.5">
      <c r="A100" s="86"/>
      <c r="B100" s="178" t="s">
        <v>25</v>
      </c>
      <c r="C100" s="83">
        <f>SUM(D100:I100)</f>
        <v>299</v>
      </c>
      <c r="D100" s="87">
        <v>10</v>
      </c>
      <c r="E100" s="87">
        <v>288</v>
      </c>
      <c r="F100" s="87">
        <v>0</v>
      </c>
      <c r="G100" s="87">
        <v>0</v>
      </c>
      <c r="H100" s="87">
        <v>1</v>
      </c>
      <c r="I100" s="88">
        <v>0</v>
      </c>
      <c r="J100" s="86"/>
      <c r="K100" s="86"/>
    </row>
    <row r="101" spans="1:11" ht="13.5">
      <c r="A101" s="86"/>
      <c r="B101" s="178"/>
      <c r="C101" s="141">
        <f>SUM(D101:I101)</f>
        <v>99.99999999999999</v>
      </c>
      <c r="D101" s="84">
        <f aca="true" t="shared" si="26" ref="D101:I101">ROUND(SUM(D100/$C100*100),1)</f>
        <v>3.3</v>
      </c>
      <c r="E101" s="84">
        <f>ROUND(SUM(E100/$C100*100),1)+0.1</f>
        <v>96.39999999999999</v>
      </c>
      <c r="F101" s="84">
        <f t="shared" si="26"/>
        <v>0</v>
      </c>
      <c r="G101" s="84">
        <f t="shared" si="26"/>
        <v>0</v>
      </c>
      <c r="H101" s="84">
        <f t="shared" si="26"/>
        <v>0.3</v>
      </c>
      <c r="I101" s="85">
        <f t="shared" si="26"/>
        <v>0</v>
      </c>
      <c r="J101" s="86"/>
      <c r="K101" s="86"/>
    </row>
    <row r="102" spans="1:11" ht="13.5">
      <c r="A102" s="86"/>
      <c r="B102" s="178" t="s">
        <v>26</v>
      </c>
      <c r="C102" s="83">
        <f>SUM(D102:I102)</f>
        <v>324</v>
      </c>
      <c r="D102" s="87">
        <v>6</v>
      </c>
      <c r="E102" s="87">
        <v>317</v>
      </c>
      <c r="F102" s="87">
        <v>0</v>
      </c>
      <c r="G102" s="87">
        <v>0</v>
      </c>
      <c r="H102" s="87">
        <v>0</v>
      </c>
      <c r="I102" s="88">
        <v>1</v>
      </c>
      <c r="J102" s="86"/>
      <c r="K102" s="86"/>
    </row>
    <row r="103" spans="1:11" ht="13.5">
      <c r="A103" s="86"/>
      <c r="B103" s="179"/>
      <c r="C103" s="142">
        <f>SUM(D103:I103)</f>
        <v>100</v>
      </c>
      <c r="D103" s="89">
        <f aca="true" t="shared" si="27" ref="D103:I103">ROUND(SUM(D102/$C102*100),1)</f>
        <v>1.9</v>
      </c>
      <c r="E103" s="89">
        <f t="shared" si="27"/>
        <v>97.8</v>
      </c>
      <c r="F103" s="89">
        <f t="shared" si="27"/>
        <v>0</v>
      </c>
      <c r="G103" s="89">
        <f t="shared" si="27"/>
        <v>0</v>
      </c>
      <c r="H103" s="89">
        <f t="shared" si="27"/>
        <v>0</v>
      </c>
      <c r="I103" s="90">
        <f t="shared" si="27"/>
        <v>0.3</v>
      </c>
      <c r="J103" s="86"/>
      <c r="K103" s="86"/>
    </row>
    <row r="104" spans="1:11" ht="13.5">
      <c r="A104" s="86"/>
      <c r="B104" s="86"/>
      <c r="C104" s="91"/>
      <c r="D104" s="86"/>
      <c r="E104" s="86"/>
      <c r="F104" s="86"/>
      <c r="G104" s="86"/>
      <c r="H104" s="86"/>
      <c r="I104" s="86"/>
      <c r="J104" s="86"/>
      <c r="K104" s="86"/>
    </row>
    <row r="105" spans="1:11" ht="13.5">
      <c r="A105" s="50" t="s">
        <v>225</v>
      </c>
      <c r="B105" s="50"/>
      <c r="C105" s="79"/>
      <c r="D105" s="50"/>
      <c r="E105" s="50"/>
      <c r="F105" s="50"/>
      <c r="G105" s="50"/>
      <c r="H105" s="50"/>
      <c r="I105" s="50"/>
      <c r="J105" s="86"/>
      <c r="K105" s="86"/>
    </row>
    <row r="106" spans="1:11" ht="13.5">
      <c r="A106" s="50" t="s">
        <v>31</v>
      </c>
      <c r="B106" s="50"/>
      <c r="C106" s="79"/>
      <c r="D106" s="50"/>
      <c r="E106" s="50"/>
      <c r="F106" s="50"/>
      <c r="G106" s="50"/>
      <c r="H106" s="50"/>
      <c r="I106" s="50"/>
      <c r="J106" s="86"/>
      <c r="K106" s="86"/>
    </row>
    <row r="107" spans="1:11" ht="13.5">
      <c r="A107" s="50"/>
      <c r="B107" s="50"/>
      <c r="C107" s="79"/>
      <c r="D107" s="50"/>
      <c r="E107" s="50"/>
      <c r="F107" s="50"/>
      <c r="G107" s="50"/>
      <c r="H107" s="50"/>
      <c r="I107" s="64" t="s">
        <v>198</v>
      </c>
      <c r="J107" s="86"/>
      <c r="K107" s="86"/>
    </row>
    <row r="108" spans="1:11" ht="27">
      <c r="A108" s="50"/>
      <c r="B108" s="152"/>
      <c r="C108" s="78" t="s">
        <v>58</v>
      </c>
      <c r="D108" s="53" t="s">
        <v>52</v>
      </c>
      <c r="E108" s="53" t="s">
        <v>53</v>
      </c>
      <c r="F108" s="53" t="s">
        <v>54</v>
      </c>
      <c r="G108" s="53" t="s">
        <v>55</v>
      </c>
      <c r="H108" s="53" t="s">
        <v>57</v>
      </c>
      <c r="I108" s="65" t="s">
        <v>62</v>
      </c>
      <c r="J108" s="86"/>
      <c r="K108" s="86"/>
    </row>
    <row r="109" spans="1:11" ht="13.5">
      <c r="A109" s="50"/>
      <c r="B109" s="180" t="s">
        <v>58</v>
      </c>
      <c r="C109" s="66">
        <f>SUM(C111,C113)</f>
        <v>623</v>
      </c>
      <c r="D109" s="95">
        <f aca="true" t="shared" si="28" ref="D109:I109">SUM(D111,D113)</f>
        <v>4</v>
      </c>
      <c r="E109" s="95">
        <f t="shared" si="28"/>
        <v>550</v>
      </c>
      <c r="F109" s="95">
        <f t="shared" si="28"/>
        <v>0</v>
      </c>
      <c r="G109" s="95">
        <f t="shared" si="28"/>
        <v>37</v>
      </c>
      <c r="H109" s="95">
        <f t="shared" si="28"/>
        <v>1</v>
      </c>
      <c r="I109" s="96">
        <f t="shared" si="28"/>
        <v>31</v>
      </c>
      <c r="J109" s="86"/>
      <c r="K109" s="86"/>
    </row>
    <row r="110" spans="1:11" ht="13.5">
      <c r="A110" s="50"/>
      <c r="B110" s="178"/>
      <c r="C110" s="141">
        <f>SUM(D110:I110)</f>
        <v>100</v>
      </c>
      <c r="D110" s="84">
        <f aca="true" t="shared" si="29" ref="D110:I110">ROUND(SUM(D109/$C109*100),1)</f>
        <v>0.6</v>
      </c>
      <c r="E110" s="84">
        <f t="shared" si="29"/>
        <v>88.3</v>
      </c>
      <c r="F110" s="84">
        <f t="shared" si="29"/>
        <v>0</v>
      </c>
      <c r="G110" s="84">
        <f t="shared" si="29"/>
        <v>5.9</v>
      </c>
      <c r="H110" s="84">
        <f t="shared" si="29"/>
        <v>0.2</v>
      </c>
      <c r="I110" s="85">
        <f t="shared" si="29"/>
        <v>5</v>
      </c>
      <c r="J110" s="86"/>
      <c r="K110" s="86"/>
    </row>
    <row r="111" spans="1:11" ht="13.5">
      <c r="A111" s="86"/>
      <c r="B111" s="178" t="s">
        <v>25</v>
      </c>
      <c r="C111" s="83">
        <f>SUM(D111:I111)</f>
        <v>299</v>
      </c>
      <c r="D111" s="97">
        <v>3</v>
      </c>
      <c r="E111" s="97">
        <v>250</v>
      </c>
      <c r="F111" s="97">
        <v>0</v>
      </c>
      <c r="G111" s="97">
        <v>24</v>
      </c>
      <c r="H111" s="97">
        <v>1</v>
      </c>
      <c r="I111" s="98">
        <v>21</v>
      </c>
      <c r="J111" s="86"/>
      <c r="K111" s="86"/>
    </row>
    <row r="112" spans="1:11" ht="13.5">
      <c r="A112" s="86"/>
      <c r="B112" s="178"/>
      <c r="C112" s="141">
        <f>SUM(D112:I112)</f>
        <v>99.99999999999999</v>
      </c>
      <c r="D112" s="84">
        <f aca="true" t="shared" si="30" ref="D112:I112">ROUND(SUM(D111/$C111*100),1)</f>
        <v>1</v>
      </c>
      <c r="E112" s="84">
        <f>ROUND(SUM(E111/$C111*100),1)+0.1</f>
        <v>83.69999999999999</v>
      </c>
      <c r="F112" s="84">
        <f t="shared" si="30"/>
        <v>0</v>
      </c>
      <c r="G112" s="84">
        <f t="shared" si="30"/>
        <v>8</v>
      </c>
      <c r="H112" s="84">
        <f t="shared" si="30"/>
        <v>0.3</v>
      </c>
      <c r="I112" s="85">
        <f t="shared" si="30"/>
        <v>7</v>
      </c>
      <c r="J112" s="86"/>
      <c r="K112" s="86"/>
    </row>
    <row r="113" spans="1:11" ht="13.5">
      <c r="A113" s="86"/>
      <c r="B113" s="178" t="s">
        <v>26</v>
      </c>
      <c r="C113" s="83">
        <f>SUM(D113:I113)</f>
        <v>324</v>
      </c>
      <c r="D113" s="97">
        <v>1</v>
      </c>
      <c r="E113" s="97">
        <v>300</v>
      </c>
      <c r="F113" s="97">
        <v>0</v>
      </c>
      <c r="G113" s="97">
        <v>13</v>
      </c>
      <c r="H113" s="97">
        <v>0</v>
      </c>
      <c r="I113" s="98">
        <v>10</v>
      </c>
      <c r="J113" s="86"/>
      <c r="K113" s="86"/>
    </row>
    <row r="114" spans="1:11" ht="13.5">
      <c r="A114" s="86"/>
      <c r="B114" s="179"/>
      <c r="C114" s="142">
        <f>SUM(D114:I114)</f>
        <v>99.99999999999999</v>
      </c>
      <c r="D114" s="89">
        <f aca="true" t="shared" si="31" ref="D114:I114">ROUND(SUM(D113/$C113*100),1)</f>
        <v>0.3</v>
      </c>
      <c r="E114" s="89">
        <f t="shared" si="31"/>
        <v>92.6</v>
      </c>
      <c r="F114" s="89">
        <f t="shared" si="31"/>
        <v>0</v>
      </c>
      <c r="G114" s="89">
        <f t="shared" si="31"/>
        <v>4</v>
      </c>
      <c r="H114" s="89">
        <f t="shared" si="31"/>
        <v>0</v>
      </c>
      <c r="I114" s="90">
        <f t="shared" si="31"/>
        <v>3.1</v>
      </c>
      <c r="J114" s="86"/>
      <c r="K114" s="86"/>
    </row>
    <row r="115" spans="1:11" ht="13.5">
      <c r="A115" s="86"/>
      <c r="B115" s="86"/>
      <c r="C115" s="91"/>
      <c r="D115" s="86"/>
      <c r="E115" s="86"/>
      <c r="F115" s="86"/>
      <c r="G115" s="86"/>
      <c r="H115" s="86"/>
      <c r="I115" s="86"/>
      <c r="J115" s="86"/>
      <c r="K115" s="86"/>
    </row>
    <row r="116" spans="1:11" ht="13.5">
      <c r="A116" s="50" t="s">
        <v>226</v>
      </c>
      <c r="B116" s="50"/>
      <c r="C116" s="79"/>
      <c r="D116" s="50"/>
      <c r="E116" s="50"/>
      <c r="F116" s="50"/>
      <c r="G116" s="50"/>
      <c r="H116" s="50"/>
      <c r="I116" s="86"/>
      <c r="J116" s="86"/>
      <c r="K116" s="86"/>
    </row>
    <row r="117" spans="1:11" ht="13.5">
      <c r="A117" s="50" t="s">
        <v>32</v>
      </c>
      <c r="B117" s="50"/>
      <c r="C117" s="79"/>
      <c r="D117" s="50"/>
      <c r="E117" s="50"/>
      <c r="F117" s="50"/>
      <c r="G117" s="50"/>
      <c r="H117" s="50"/>
      <c r="I117" s="86"/>
      <c r="J117" s="86"/>
      <c r="K117" s="86"/>
    </row>
    <row r="118" spans="1:11" ht="13.5">
      <c r="A118" s="50"/>
      <c r="B118" s="50"/>
      <c r="C118" s="79"/>
      <c r="D118" s="50"/>
      <c r="E118" s="50"/>
      <c r="F118" s="50"/>
      <c r="G118" s="50"/>
      <c r="H118" s="64" t="s">
        <v>198</v>
      </c>
      <c r="I118" s="86"/>
      <c r="J118" s="86"/>
      <c r="K118" s="86"/>
    </row>
    <row r="119" spans="1:11" ht="30.75" customHeight="1">
      <c r="A119" s="50"/>
      <c r="B119" s="152"/>
      <c r="C119" s="78" t="s">
        <v>58</v>
      </c>
      <c r="D119" s="53" t="s">
        <v>70</v>
      </c>
      <c r="E119" s="53" t="s">
        <v>71</v>
      </c>
      <c r="F119" s="53" t="s">
        <v>72</v>
      </c>
      <c r="G119" s="53" t="s">
        <v>73</v>
      </c>
      <c r="H119" s="65" t="s">
        <v>62</v>
      </c>
      <c r="I119" s="86"/>
      <c r="J119" s="86"/>
      <c r="K119" s="86"/>
    </row>
    <row r="120" spans="1:11" ht="13.5">
      <c r="A120" s="50"/>
      <c r="B120" s="180" t="s">
        <v>58</v>
      </c>
      <c r="C120" s="66">
        <f aca="true" t="shared" si="32" ref="C120:H120">SUM(C122,C124)</f>
        <v>623</v>
      </c>
      <c r="D120" s="81">
        <f t="shared" si="32"/>
        <v>145</v>
      </c>
      <c r="E120" s="81">
        <f t="shared" si="32"/>
        <v>244</v>
      </c>
      <c r="F120" s="81">
        <f t="shared" si="32"/>
        <v>210</v>
      </c>
      <c r="G120" s="81">
        <f t="shared" si="32"/>
        <v>11</v>
      </c>
      <c r="H120" s="82">
        <f t="shared" si="32"/>
        <v>13</v>
      </c>
      <c r="I120" s="86"/>
      <c r="J120" s="86"/>
      <c r="K120" s="86"/>
    </row>
    <row r="121" spans="1:11" ht="13.5">
      <c r="A121" s="50"/>
      <c r="B121" s="178"/>
      <c r="C121" s="141">
        <f>SUM(D121:H121)</f>
        <v>100</v>
      </c>
      <c r="D121" s="84">
        <f>ROUND(SUM(D120/$C120*100),1)</f>
        <v>23.3</v>
      </c>
      <c r="E121" s="84">
        <f>ROUND(SUM(E120/$C120*100),1)-0.1</f>
        <v>39.1</v>
      </c>
      <c r="F121" s="84">
        <f>ROUND(SUM(F120/$C120*100),1)</f>
        <v>33.7</v>
      </c>
      <c r="G121" s="84">
        <f>ROUND(SUM(G120/$C120*100),1)</f>
        <v>1.8</v>
      </c>
      <c r="H121" s="85">
        <f>ROUND(SUM(H120/$C120*100),1)</f>
        <v>2.1</v>
      </c>
      <c r="I121" s="86"/>
      <c r="J121" s="86"/>
      <c r="K121" s="86"/>
    </row>
    <row r="122" spans="1:11" ht="13.5">
      <c r="A122" s="86"/>
      <c r="B122" s="178" t="s">
        <v>25</v>
      </c>
      <c r="C122" s="83">
        <f>SUM(D122:H122)</f>
        <v>299</v>
      </c>
      <c r="D122" s="87">
        <v>113</v>
      </c>
      <c r="E122" s="87">
        <v>141</v>
      </c>
      <c r="F122" s="87">
        <v>27</v>
      </c>
      <c r="G122" s="87">
        <v>9</v>
      </c>
      <c r="H122" s="88">
        <v>9</v>
      </c>
      <c r="I122" s="86"/>
      <c r="J122" s="86"/>
      <c r="K122" s="86"/>
    </row>
    <row r="123" spans="1:11" ht="13.5">
      <c r="A123" s="86"/>
      <c r="B123" s="178"/>
      <c r="C123" s="141">
        <f>SUM(D123:H123)</f>
        <v>100</v>
      </c>
      <c r="D123" s="84">
        <f>ROUND(SUM(D122/$C122*100),1)</f>
        <v>37.8</v>
      </c>
      <c r="E123" s="84">
        <f>ROUND(SUM(E122/$C122*100),1)</f>
        <v>47.2</v>
      </c>
      <c r="F123" s="84">
        <f>ROUND(SUM(F122/$C122*100),1)</f>
        <v>9</v>
      </c>
      <c r="G123" s="84">
        <f>ROUND(SUM(G122/$C122*100),1)</f>
        <v>3</v>
      </c>
      <c r="H123" s="85">
        <f>ROUND(SUM(H122/$C122*100),1)</f>
        <v>3</v>
      </c>
      <c r="I123" s="86"/>
      <c r="J123" s="86"/>
      <c r="K123" s="86"/>
    </row>
    <row r="124" spans="1:11" ht="13.5">
      <c r="A124" s="86"/>
      <c r="B124" s="178" t="s">
        <v>26</v>
      </c>
      <c r="C124" s="83">
        <f>SUM(D124:H124)</f>
        <v>324</v>
      </c>
      <c r="D124" s="87">
        <v>32</v>
      </c>
      <c r="E124" s="87">
        <v>103</v>
      </c>
      <c r="F124" s="87">
        <v>183</v>
      </c>
      <c r="G124" s="87">
        <v>2</v>
      </c>
      <c r="H124" s="88">
        <v>4</v>
      </c>
      <c r="I124" s="86"/>
      <c r="J124" s="86"/>
      <c r="K124" s="86"/>
    </row>
    <row r="125" spans="1:11" ht="13.5">
      <c r="A125" s="86"/>
      <c r="B125" s="179"/>
      <c r="C125" s="142">
        <f>SUM(D125:H125)</f>
        <v>100</v>
      </c>
      <c r="D125" s="89">
        <f>ROUND(SUM(D124/$C124*100),1)</f>
        <v>9.9</v>
      </c>
      <c r="E125" s="89">
        <f>ROUND(SUM(E124/$C124*100),1)</f>
        <v>31.8</v>
      </c>
      <c r="F125" s="89">
        <f>ROUND(SUM(F124/$C124*100),1)</f>
        <v>56.5</v>
      </c>
      <c r="G125" s="89">
        <f>ROUND(SUM(G124/$C124*100),1)</f>
        <v>0.6</v>
      </c>
      <c r="H125" s="90">
        <f>ROUND(SUM(H124/$C124*100),1)</f>
        <v>1.2</v>
      </c>
      <c r="I125" s="86"/>
      <c r="J125" s="86"/>
      <c r="K125" s="86"/>
    </row>
    <row r="126" spans="1:11" ht="13.5">
      <c r="A126" s="86"/>
      <c r="B126" s="86"/>
      <c r="C126" s="91"/>
      <c r="D126" s="86"/>
      <c r="E126" s="86"/>
      <c r="F126" s="86"/>
      <c r="G126" s="86"/>
      <c r="H126" s="86"/>
      <c r="I126" s="86"/>
      <c r="J126" s="86"/>
      <c r="K126" s="86"/>
    </row>
    <row r="127" spans="1:11" ht="13.5">
      <c r="A127" s="50" t="s">
        <v>227</v>
      </c>
      <c r="B127" s="50"/>
      <c r="C127" s="79"/>
      <c r="D127" s="50"/>
      <c r="E127" s="50"/>
      <c r="F127" s="50"/>
      <c r="G127" s="50"/>
      <c r="H127" s="50"/>
      <c r="I127" s="86"/>
      <c r="J127" s="86"/>
      <c r="K127" s="86"/>
    </row>
    <row r="128" spans="1:11" ht="13.5">
      <c r="A128" s="50" t="s">
        <v>33</v>
      </c>
      <c r="B128" s="50"/>
      <c r="C128" s="79"/>
      <c r="D128" s="50"/>
      <c r="E128" s="50"/>
      <c r="F128" s="50"/>
      <c r="G128" s="50"/>
      <c r="H128" s="50"/>
      <c r="I128" s="86"/>
      <c r="J128" s="86"/>
      <c r="K128" s="86"/>
    </row>
    <row r="129" spans="1:11" ht="13.5">
      <c r="A129" s="50"/>
      <c r="B129" s="50"/>
      <c r="C129" s="79"/>
      <c r="D129" s="50"/>
      <c r="E129" s="50"/>
      <c r="F129" s="50"/>
      <c r="G129" s="50"/>
      <c r="H129" s="64" t="s">
        <v>198</v>
      </c>
      <c r="I129" s="86"/>
      <c r="J129" s="86"/>
      <c r="K129" s="86"/>
    </row>
    <row r="130" spans="1:11" ht="30" customHeight="1">
      <c r="A130" s="50"/>
      <c r="B130" s="152"/>
      <c r="C130" s="78" t="s">
        <v>58</v>
      </c>
      <c r="D130" s="54" t="s">
        <v>34</v>
      </c>
      <c r="E130" s="53" t="s">
        <v>35</v>
      </c>
      <c r="F130" s="53" t="s">
        <v>36</v>
      </c>
      <c r="G130" s="53" t="s">
        <v>37</v>
      </c>
      <c r="H130" s="99" t="s">
        <v>62</v>
      </c>
      <c r="I130" s="86"/>
      <c r="J130" s="86"/>
      <c r="K130" s="86"/>
    </row>
    <row r="131" spans="1:11" ht="13.5">
      <c r="A131" s="50"/>
      <c r="B131" s="180" t="s">
        <v>58</v>
      </c>
      <c r="C131" s="66">
        <f aca="true" t="shared" si="33" ref="C131:H131">SUM(C133,C135)</f>
        <v>623</v>
      </c>
      <c r="D131" s="81">
        <f t="shared" si="33"/>
        <v>405</v>
      </c>
      <c r="E131" s="81">
        <f t="shared" si="33"/>
        <v>159</v>
      </c>
      <c r="F131" s="81">
        <f>SUM(F133,F135)</f>
        <v>51</v>
      </c>
      <c r="G131" s="81">
        <f t="shared" si="33"/>
        <v>5</v>
      </c>
      <c r="H131" s="82">
        <f t="shared" si="33"/>
        <v>3</v>
      </c>
      <c r="I131" s="86"/>
      <c r="J131" s="58"/>
      <c r="K131" s="86"/>
    </row>
    <row r="132" spans="1:11" ht="13.5">
      <c r="A132" s="50"/>
      <c r="B132" s="178"/>
      <c r="C132" s="141">
        <f>SUM(D132:H132)</f>
        <v>100</v>
      </c>
      <c r="D132" s="84">
        <f>ROUND(SUM(D131/$C131*100),1)</f>
        <v>65</v>
      </c>
      <c r="E132" s="84">
        <f>ROUND(SUM(E131/$C131*100),1)</f>
        <v>25.5</v>
      </c>
      <c r="F132" s="84">
        <f>ROUND(SUM(F131/$C131*100),1)</f>
        <v>8.2</v>
      </c>
      <c r="G132" s="84">
        <f>ROUND(SUM(G131/$C131*100),1)</f>
        <v>0.8</v>
      </c>
      <c r="H132" s="85">
        <f>ROUND(SUM(H131/$C131*100),1)</f>
        <v>0.5</v>
      </c>
      <c r="I132" s="86"/>
      <c r="J132" s="59"/>
      <c r="K132" s="86"/>
    </row>
    <row r="133" spans="1:11" ht="13.5">
      <c r="A133" s="86"/>
      <c r="B133" s="178" t="s">
        <v>25</v>
      </c>
      <c r="C133" s="83">
        <f>SUM(D133:H133)</f>
        <v>299</v>
      </c>
      <c r="D133" s="87">
        <v>213</v>
      </c>
      <c r="E133" s="87">
        <v>67</v>
      </c>
      <c r="F133" s="87">
        <v>16</v>
      </c>
      <c r="G133" s="87">
        <v>2</v>
      </c>
      <c r="H133" s="88">
        <v>1</v>
      </c>
      <c r="I133" s="86"/>
      <c r="J133" s="58"/>
      <c r="K133" s="86"/>
    </row>
    <row r="134" spans="1:11" ht="13.5">
      <c r="A134" s="86"/>
      <c r="B134" s="178"/>
      <c r="C134" s="141">
        <f>SUM(D134:H134)</f>
        <v>100</v>
      </c>
      <c r="D134" s="84">
        <f>ROUND(SUM(D133/$C133*100),1)</f>
        <v>71.2</v>
      </c>
      <c r="E134" s="84">
        <f>ROUND(SUM(E133/$C133*100),1)</f>
        <v>22.4</v>
      </c>
      <c r="F134" s="84">
        <f>ROUND(SUM(F133/$C133*100),1)</f>
        <v>5.4</v>
      </c>
      <c r="G134" s="84">
        <f>ROUND(SUM(G133/$C133*100),1)</f>
        <v>0.7</v>
      </c>
      <c r="H134" s="85">
        <f>ROUND(SUM(H133/$C133*100),1)</f>
        <v>0.3</v>
      </c>
      <c r="I134" s="86"/>
      <c r="J134" s="59"/>
      <c r="K134" s="86"/>
    </row>
    <row r="135" spans="1:11" ht="13.5">
      <c r="A135" s="86"/>
      <c r="B135" s="178" t="s">
        <v>26</v>
      </c>
      <c r="C135" s="83">
        <f>SUM(D135:H135)</f>
        <v>324</v>
      </c>
      <c r="D135" s="87">
        <v>192</v>
      </c>
      <c r="E135" s="87">
        <v>92</v>
      </c>
      <c r="F135" s="87">
        <v>35</v>
      </c>
      <c r="G135" s="87">
        <v>3</v>
      </c>
      <c r="H135" s="88">
        <v>2</v>
      </c>
      <c r="I135" s="86"/>
      <c r="J135" s="58"/>
      <c r="K135" s="86"/>
    </row>
    <row r="136" spans="1:11" ht="13.5">
      <c r="A136" s="86"/>
      <c r="B136" s="179"/>
      <c r="C136" s="142">
        <f>SUM(D136:H136)</f>
        <v>99.99999999999999</v>
      </c>
      <c r="D136" s="89">
        <f>ROUND(SUM(D135/$C135*100),1)</f>
        <v>59.3</v>
      </c>
      <c r="E136" s="89">
        <f>ROUND(SUM(E135/$C135*100),1)</f>
        <v>28.4</v>
      </c>
      <c r="F136" s="89">
        <f>ROUND(SUM(F135/$C135*100),1)</f>
        <v>10.8</v>
      </c>
      <c r="G136" s="89">
        <f>ROUND(SUM(G135/$C135*100),1)</f>
        <v>0.9</v>
      </c>
      <c r="H136" s="90">
        <f>ROUND(SUM(H135/$C135*100),1)</f>
        <v>0.6</v>
      </c>
      <c r="I136" s="86"/>
      <c r="J136" s="59"/>
      <c r="K136" s="86"/>
    </row>
    <row r="137" spans="1:11" ht="13.5">
      <c r="A137" s="86"/>
      <c r="B137" s="86"/>
      <c r="C137" s="91"/>
      <c r="D137" s="86"/>
      <c r="E137" s="86"/>
      <c r="F137" s="86"/>
      <c r="G137" s="86"/>
      <c r="H137" s="86"/>
      <c r="I137" s="86"/>
      <c r="J137" s="86"/>
      <c r="K137" s="86"/>
    </row>
    <row r="138" spans="1:11" ht="13.5">
      <c r="A138" s="50" t="s">
        <v>228</v>
      </c>
      <c r="B138" s="50"/>
      <c r="C138" s="79"/>
      <c r="D138" s="50"/>
      <c r="E138" s="50"/>
      <c r="F138" s="50"/>
      <c r="G138" s="50"/>
      <c r="H138" s="50"/>
      <c r="I138" s="50"/>
      <c r="J138" s="86"/>
      <c r="K138" s="86"/>
    </row>
    <row r="139" spans="1:11" ht="13.5">
      <c r="A139" s="50" t="s">
        <v>44</v>
      </c>
      <c r="B139" s="50"/>
      <c r="C139" s="79"/>
      <c r="D139" s="50"/>
      <c r="E139" s="50"/>
      <c r="F139" s="50"/>
      <c r="G139" s="50"/>
      <c r="H139" s="50"/>
      <c r="I139" s="50"/>
      <c r="J139" s="86"/>
      <c r="K139" s="86"/>
    </row>
    <row r="140" spans="1:11" ht="13.5">
      <c r="A140" s="50"/>
      <c r="B140" s="50"/>
      <c r="C140" s="79"/>
      <c r="D140" s="50"/>
      <c r="E140" s="50"/>
      <c r="F140" s="50"/>
      <c r="G140" s="64"/>
      <c r="H140" s="50"/>
      <c r="I140" s="86"/>
      <c r="J140" s="86"/>
      <c r="K140" s="64" t="s">
        <v>198</v>
      </c>
    </row>
    <row r="141" spans="1:11" ht="36" customHeight="1">
      <c r="A141" s="50"/>
      <c r="B141" s="152"/>
      <c r="C141" s="78" t="s">
        <v>58</v>
      </c>
      <c r="D141" s="54" t="s">
        <v>38</v>
      </c>
      <c r="E141" s="53" t="s">
        <v>39</v>
      </c>
      <c r="F141" s="53" t="s">
        <v>40</v>
      </c>
      <c r="G141" s="53" t="s">
        <v>41</v>
      </c>
      <c r="H141" s="53" t="s">
        <v>42</v>
      </c>
      <c r="I141" s="53" t="s">
        <v>43</v>
      </c>
      <c r="J141" s="53" t="s">
        <v>74</v>
      </c>
      <c r="K141" s="99" t="s">
        <v>62</v>
      </c>
    </row>
    <row r="142" spans="1:11" ht="13.5">
      <c r="A142" s="50"/>
      <c r="B142" s="180" t="s">
        <v>58</v>
      </c>
      <c r="C142" s="66">
        <f>SUM(C144,C146)</f>
        <v>623</v>
      </c>
      <c r="D142" s="81">
        <f aca="true" t="shared" si="34" ref="D142:K142">SUM(D144,D146)</f>
        <v>18</v>
      </c>
      <c r="E142" s="81">
        <f t="shared" si="34"/>
        <v>276</v>
      </c>
      <c r="F142" s="81">
        <f t="shared" si="34"/>
        <v>286</v>
      </c>
      <c r="G142" s="81">
        <f t="shared" si="34"/>
        <v>25</v>
      </c>
      <c r="H142" s="81">
        <f t="shared" si="34"/>
        <v>1</v>
      </c>
      <c r="I142" s="81">
        <f t="shared" si="34"/>
        <v>0</v>
      </c>
      <c r="J142" s="81">
        <f t="shared" si="34"/>
        <v>2</v>
      </c>
      <c r="K142" s="82">
        <f t="shared" si="34"/>
        <v>15</v>
      </c>
    </row>
    <row r="143" spans="1:11" ht="13.5">
      <c r="A143" s="50"/>
      <c r="B143" s="178"/>
      <c r="C143" s="141">
        <f>SUM(D143:K143)</f>
        <v>100</v>
      </c>
      <c r="D143" s="84">
        <f aca="true" t="shared" si="35" ref="D143:K143">ROUND(SUM(D142/$C142*100),1)</f>
        <v>2.9</v>
      </c>
      <c r="E143" s="84">
        <f t="shared" si="35"/>
        <v>44.3</v>
      </c>
      <c r="F143" s="84">
        <f t="shared" si="35"/>
        <v>45.9</v>
      </c>
      <c r="G143" s="84">
        <f t="shared" si="35"/>
        <v>4</v>
      </c>
      <c r="H143" s="84">
        <f t="shared" si="35"/>
        <v>0.2</v>
      </c>
      <c r="I143" s="84">
        <f t="shared" si="35"/>
        <v>0</v>
      </c>
      <c r="J143" s="84">
        <f t="shared" si="35"/>
        <v>0.3</v>
      </c>
      <c r="K143" s="85">
        <f t="shared" si="35"/>
        <v>2.4</v>
      </c>
    </row>
    <row r="144" spans="1:11" ht="13.5">
      <c r="A144" s="86"/>
      <c r="B144" s="178" t="s">
        <v>25</v>
      </c>
      <c r="C144" s="83">
        <f>SUM(D144:K144)</f>
        <v>299</v>
      </c>
      <c r="D144" s="87">
        <v>9</v>
      </c>
      <c r="E144" s="87">
        <v>153</v>
      </c>
      <c r="F144" s="87">
        <v>122</v>
      </c>
      <c r="G144" s="87">
        <v>7</v>
      </c>
      <c r="H144" s="87">
        <v>0</v>
      </c>
      <c r="I144" s="87">
        <v>0</v>
      </c>
      <c r="J144" s="87">
        <v>2</v>
      </c>
      <c r="K144" s="88">
        <v>6</v>
      </c>
    </row>
    <row r="145" spans="1:11" ht="13.5">
      <c r="A145" s="86"/>
      <c r="B145" s="178"/>
      <c r="C145" s="141">
        <f>SUM(D145:K145)</f>
        <v>100</v>
      </c>
      <c r="D145" s="84">
        <f aca="true" t="shared" si="36" ref="D145:K145">ROUND(SUM(D144/$C144*100),1)</f>
        <v>3</v>
      </c>
      <c r="E145" s="84">
        <f t="shared" si="36"/>
        <v>51.2</v>
      </c>
      <c r="F145" s="84">
        <f t="shared" si="36"/>
        <v>40.8</v>
      </c>
      <c r="G145" s="84">
        <f t="shared" si="36"/>
        <v>2.3</v>
      </c>
      <c r="H145" s="84">
        <f t="shared" si="36"/>
        <v>0</v>
      </c>
      <c r="I145" s="84">
        <f t="shared" si="36"/>
        <v>0</v>
      </c>
      <c r="J145" s="84">
        <f t="shared" si="36"/>
        <v>0.7</v>
      </c>
      <c r="K145" s="85">
        <f t="shared" si="36"/>
        <v>2</v>
      </c>
    </row>
    <row r="146" spans="1:11" ht="13.5">
      <c r="A146" s="86"/>
      <c r="B146" s="178" t="s">
        <v>26</v>
      </c>
      <c r="C146" s="83">
        <f>SUM(D146:K146)</f>
        <v>324</v>
      </c>
      <c r="D146" s="87">
        <v>9</v>
      </c>
      <c r="E146" s="87">
        <v>123</v>
      </c>
      <c r="F146" s="87">
        <v>164</v>
      </c>
      <c r="G146" s="87">
        <v>18</v>
      </c>
      <c r="H146" s="87">
        <v>1</v>
      </c>
      <c r="I146" s="87">
        <v>0</v>
      </c>
      <c r="J146" s="87">
        <v>0</v>
      </c>
      <c r="K146" s="88">
        <v>9</v>
      </c>
    </row>
    <row r="147" spans="1:11" ht="13.5">
      <c r="A147" s="86"/>
      <c r="B147" s="179"/>
      <c r="C147" s="142">
        <f>SUM(D147:K147)</f>
        <v>99.99999999999999</v>
      </c>
      <c r="D147" s="89">
        <f aca="true" t="shared" si="37" ref="D147:K147">ROUND(SUM(D146/$C146*100),1)</f>
        <v>2.8</v>
      </c>
      <c r="E147" s="89">
        <f t="shared" si="37"/>
        <v>38</v>
      </c>
      <c r="F147" s="89">
        <f>ROUND(SUM(F146/$C146*100),1)-0.1</f>
        <v>50.5</v>
      </c>
      <c r="G147" s="89">
        <f t="shared" si="37"/>
        <v>5.6</v>
      </c>
      <c r="H147" s="89">
        <f t="shared" si="37"/>
        <v>0.3</v>
      </c>
      <c r="I147" s="89">
        <f t="shared" si="37"/>
        <v>0</v>
      </c>
      <c r="J147" s="89">
        <f t="shared" si="37"/>
        <v>0</v>
      </c>
      <c r="K147" s="90">
        <f t="shared" si="37"/>
        <v>2.8</v>
      </c>
    </row>
    <row r="148" spans="1:11" ht="13.5">
      <c r="A148" s="86"/>
      <c r="B148" s="86"/>
      <c r="C148" s="91"/>
      <c r="D148" s="86"/>
      <c r="E148" s="86"/>
      <c r="F148" s="86"/>
      <c r="G148" s="86"/>
      <c r="H148" s="86"/>
      <c r="I148" s="86"/>
      <c r="J148" s="86"/>
      <c r="K148" s="86"/>
    </row>
    <row r="149" spans="1:11" ht="13.5">
      <c r="A149" s="50" t="s">
        <v>229</v>
      </c>
      <c r="B149" s="50"/>
      <c r="C149" s="79"/>
      <c r="D149" s="50"/>
      <c r="E149" s="50"/>
      <c r="F149" s="50"/>
      <c r="G149" s="50"/>
      <c r="H149" s="50"/>
      <c r="I149" s="50"/>
      <c r="J149" s="86"/>
      <c r="K149" s="86"/>
    </row>
    <row r="150" spans="1:11" ht="13.5">
      <c r="A150" s="50" t="s">
        <v>44</v>
      </c>
      <c r="B150" s="50"/>
      <c r="C150" s="79"/>
      <c r="D150" s="50"/>
      <c r="E150" s="50"/>
      <c r="F150" s="50"/>
      <c r="G150" s="50"/>
      <c r="H150" s="50"/>
      <c r="I150" s="50"/>
      <c r="J150" s="86"/>
      <c r="K150" s="86"/>
    </row>
    <row r="151" spans="1:11" ht="13.5">
      <c r="A151" s="50"/>
      <c r="B151" s="50"/>
      <c r="C151" s="79"/>
      <c r="D151" s="50"/>
      <c r="E151" s="50"/>
      <c r="F151" s="50"/>
      <c r="G151" s="64"/>
      <c r="H151" s="50"/>
      <c r="I151" s="86"/>
      <c r="J151" s="86"/>
      <c r="K151" s="64" t="s">
        <v>198</v>
      </c>
    </row>
    <row r="152" spans="1:11" ht="33" customHeight="1">
      <c r="A152" s="50"/>
      <c r="B152" s="152"/>
      <c r="C152" s="78" t="s">
        <v>58</v>
      </c>
      <c r="D152" s="54" t="s">
        <v>38</v>
      </c>
      <c r="E152" s="53" t="s">
        <v>39</v>
      </c>
      <c r="F152" s="53" t="s">
        <v>40</v>
      </c>
      <c r="G152" s="53" t="s">
        <v>41</v>
      </c>
      <c r="H152" s="53" t="s">
        <v>42</v>
      </c>
      <c r="I152" s="53" t="s">
        <v>43</v>
      </c>
      <c r="J152" s="53" t="s">
        <v>74</v>
      </c>
      <c r="K152" s="99" t="s">
        <v>62</v>
      </c>
    </row>
    <row r="153" spans="1:11" ht="13.5">
      <c r="A153" s="50"/>
      <c r="B153" s="180" t="s">
        <v>58</v>
      </c>
      <c r="C153" s="66">
        <f>SUM(C155,C157)</f>
        <v>623</v>
      </c>
      <c r="D153" s="81">
        <f aca="true" t="shared" si="38" ref="D153:K153">SUM(D155,D157)</f>
        <v>7</v>
      </c>
      <c r="E153" s="81">
        <f t="shared" si="38"/>
        <v>130</v>
      </c>
      <c r="F153" s="81">
        <f t="shared" si="38"/>
        <v>324</v>
      </c>
      <c r="G153" s="81">
        <f t="shared" si="38"/>
        <v>126</v>
      </c>
      <c r="H153" s="81">
        <f t="shared" si="38"/>
        <v>13</v>
      </c>
      <c r="I153" s="81">
        <f t="shared" si="38"/>
        <v>2</v>
      </c>
      <c r="J153" s="81">
        <f t="shared" si="38"/>
        <v>5</v>
      </c>
      <c r="K153" s="82">
        <f t="shared" si="38"/>
        <v>16</v>
      </c>
    </row>
    <row r="154" spans="1:11" ht="13.5">
      <c r="A154" s="50"/>
      <c r="B154" s="178"/>
      <c r="C154" s="141">
        <f>SUM(D154:K154)</f>
        <v>99.99999999999999</v>
      </c>
      <c r="D154" s="84">
        <f aca="true" t="shared" si="39" ref="D154:K154">ROUND(SUM(D153/$C153*100),1)</f>
        <v>1.1</v>
      </c>
      <c r="E154" s="84">
        <f t="shared" si="39"/>
        <v>20.9</v>
      </c>
      <c r="F154" s="84">
        <f t="shared" si="39"/>
        <v>52</v>
      </c>
      <c r="G154" s="84">
        <f t="shared" si="39"/>
        <v>20.2</v>
      </c>
      <c r="H154" s="84">
        <f t="shared" si="39"/>
        <v>2.1</v>
      </c>
      <c r="I154" s="84">
        <f t="shared" si="39"/>
        <v>0.3</v>
      </c>
      <c r="J154" s="84">
        <f t="shared" si="39"/>
        <v>0.8</v>
      </c>
      <c r="K154" s="85">
        <f t="shared" si="39"/>
        <v>2.6</v>
      </c>
    </row>
    <row r="155" spans="1:11" ht="13.5">
      <c r="A155" s="86"/>
      <c r="B155" s="178" t="s">
        <v>25</v>
      </c>
      <c r="C155" s="83">
        <f>SUM(D155:K155)</f>
        <v>299</v>
      </c>
      <c r="D155" s="87">
        <v>1</v>
      </c>
      <c r="E155" s="87">
        <v>63</v>
      </c>
      <c r="F155" s="87">
        <v>163</v>
      </c>
      <c r="G155" s="87">
        <v>54</v>
      </c>
      <c r="H155" s="87">
        <v>6</v>
      </c>
      <c r="I155" s="87">
        <v>0</v>
      </c>
      <c r="J155" s="87">
        <v>3</v>
      </c>
      <c r="K155" s="88">
        <v>9</v>
      </c>
    </row>
    <row r="156" spans="1:11" ht="13.5">
      <c r="A156" s="86"/>
      <c r="B156" s="178"/>
      <c r="C156" s="141">
        <f>SUM(D156:K156)</f>
        <v>100</v>
      </c>
      <c r="D156" s="84">
        <f aca="true" t="shared" si="40" ref="D156:K156">ROUND(SUM(D155/$C155*100),1)</f>
        <v>0.3</v>
      </c>
      <c r="E156" s="84">
        <f t="shared" si="40"/>
        <v>21.1</v>
      </c>
      <c r="F156" s="84">
        <f t="shared" si="40"/>
        <v>54.5</v>
      </c>
      <c r="G156" s="84">
        <f t="shared" si="40"/>
        <v>18.1</v>
      </c>
      <c r="H156" s="84">
        <f t="shared" si="40"/>
        <v>2</v>
      </c>
      <c r="I156" s="84">
        <f t="shared" si="40"/>
        <v>0</v>
      </c>
      <c r="J156" s="84">
        <f t="shared" si="40"/>
        <v>1</v>
      </c>
      <c r="K156" s="85">
        <f t="shared" si="40"/>
        <v>3</v>
      </c>
    </row>
    <row r="157" spans="1:11" ht="13.5">
      <c r="A157" s="86"/>
      <c r="B157" s="178" t="s">
        <v>26</v>
      </c>
      <c r="C157" s="83">
        <f>SUM(D157:K157)</f>
        <v>324</v>
      </c>
      <c r="D157" s="87">
        <v>6</v>
      </c>
      <c r="E157" s="87">
        <v>67</v>
      </c>
      <c r="F157" s="87">
        <v>161</v>
      </c>
      <c r="G157" s="87">
        <v>72</v>
      </c>
      <c r="H157" s="87">
        <v>7</v>
      </c>
      <c r="I157" s="87">
        <v>2</v>
      </c>
      <c r="J157" s="87">
        <v>2</v>
      </c>
      <c r="K157" s="88">
        <v>7</v>
      </c>
    </row>
    <row r="158" spans="1:11" ht="13.5">
      <c r="A158" s="86"/>
      <c r="B158" s="179"/>
      <c r="C158" s="142">
        <f>SUM(D158:K158)</f>
        <v>100</v>
      </c>
      <c r="D158" s="89">
        <f aca="true" t="shared" si="41" ref="D158:K158">ROUND(SUM(D157/$C157*100),1)</f>
        <v>1.9</v>
      </c>
      <c r="E158" s="89">
        <f t="shared" si="41"/>
        <v>20.7</v>
      </c>
      <c r="F158" s="89">
        <f>ROUND(SUM(F157/$C157*100),1)-0.1</f>
        <v>49.6</v>
      </c>
      <c r="G158" s="89">
        <f t="shared" si="41"/>
        <v>22.2</v>
      </c>
      <c r="H158" s="89">
        <f t="shared" si="41"/>
        <v>2.2</v>
      </c>
      <c r="I158" s="89">
        <f t="shared" si="41"/>
        <v>0.6</v>
      </c>
      <c r="J158" s="89">
        <f t="shared" si="41"/>
        <v>0.6</v>
      </c>
      <c r="K158" s="90">
        <f t="shared" si="41"/>
        <v>2.2</v>
      </c>
    </row>
    <row r="159" spans="1:11" ht="13.5">
      <c r="A159" s="86"/>
      <c r="B159" s="86"/>
      <c r="C159" s="91"/>
      <c r="D159" s="86"/>
      <c r="E159" s="86"/>
      <c r="F159" s="86"/>
      <c r="G159" s="86"/>
      <c r="H159" s="86"/>
      <c r="I159" s="86"/>
      <c r="J159" s="86"/>
      <c r="K159" s="86"/>
    </row>
    <row r="160" spans="1:11" ht="13.5">
      <c r="A160" s="50" t="s">
        <v>230</v>
      </c>
      <c r="B160" s="50"/>
      <c r="C160" s="79"/>
      <c r="D160" s="50"/>
      <c r="E160" s="50"/>
      <c r="F160" s="50"/>
      <c r="G160" s="50"/>
      <c r="H160" s="50"/>
      <c r="I160" s="50"/>
      <c r="J160" s="86"/>
      <c r="K160" s="86"/>
    </row>
    <row r="161" spans="1:11" ht="13.5">
      <c r="A161" s="50" t="s">
        <v>50</v>
      </c>
      <c r="B161" s="50"/>
      <c r="C161" s="79"/>
      <c r="D161" s="50"/>
      <c r="E161" s="50"/>
      <c r="F161" s="50"/>
      <c r="G161" s="50"/>
      <c r="H161" s="50"/>
      <c r="I161" s="50"/>
      <c r="J161" s="86"/>
      <c r="K161" s="86"/>
    </row>
    <row r="162" spans="1:11" ht="13.5">
      <c r="A162" s="50"/>
      <c r="B162" s="50"/>
      <c r="C162" s="79"/>
      <c r="D162" s="50"/>
      <c r="E162" s="50"/>
      <c r="F162" s="50"/>
      <c r="G162" s="50"/>
      <c r="H162" s="50"/>
      <c r="I162" s="64"/>
      <c r="J162" s="86"/>
      <c r="K162" s="64" t="s">
        <v>198</v>
      </c>
    </row>
    <row r="163" spans="1:11" ht="33" customHeight="1">
      <c r="A163" s="50"/>
      <c r="B163" s="152"/>
      <c r="C163" s="78" t="s">
        <v>58</v>
      </c>
      <c r="D163" s="54" t="s">
        <v>45</v>
      </c>
      <c r="E163" s="53" t="s">
        <v>46</v>
      </c>
      <c r="F163" s="53" t="s">
        <v>47</v>
      </c>
      <c r="G163" s="53" t="s">
        <v>48</v>
      </c>
      <c r="H163" s="53" t="s">
        <v>49</v>
      </c>
      <c r="I163" s="53" t="s">
        <v>182</v>
      </c>
      <c r="J163" s="53" t="s">
        <v>74</v>
      </c>
      <c r="K163" s="99" t="s">
        <v>62</v>
      </c>
    </row>
    <row r="164" spans="1:11" ht="13.5">
      <c r="A164" s="50"/>
      <c r="B164" s="180" t="s">
        <v>58</v>
      </c>
      <c r="C164" s="66">
        <f>SUM(C166,C168)</f>
        <v>623</v>
      </c>
      <c r="D164" s="81">
        <f aca="true" t="shared" si="42" ref="D164:K164">SUM(D166,D168)</f>
        <v>12</v>
      </c>
      <c r="E164" s="81">
        <f t="shared" si="42"/>
        <v>127</v>
      </c>
      <c r="F164" s="81">
        <f t="shared" si="42"/>
        <v>361</v>
      </c>
      <c r="G164" s="81">
        <f t="shared" si="42"/>
        <v>97</v>
      </c>
      <c r="H164" s="81">
        <f t="shared" si="42"/>
        <v>8</v>
      </c>
      <c r="I164" s="81">
        <f t="shared" si="42"/>
        <v>0</v>
      </c>
      <c r="J164" s="81">
        <f t="shared" si="42"/>
        <v>1</v>
      </c>
      <c r="K164" s="82">
        <f t="shared" si="42"/>
        <v>17</v>
      </c>
    </row>
    <row r="165" spans="1:11" ht="13.5">
      <c r="A165" s="50"/>
      <c r="B165" s="178"/>
      <c r="C165" s="141">
        <f>SUM(D165:K165)</f>
        <v>99.99999999999999</v>
      </c>
      <c r="D165" s="84">
        <f aca="true" t="shared" si="43" ref="D165:K165">ROUND(SUM(D164/$C164*100),1)</f>
        <v>1.9</v>
      </c>
      <c r="E165" s="84">
        <f t="shared" si="43"/>
        <v>20.4</v>
      </c>
      <c r="F165" s="84">
        <f t="shared" si="43"/>
        <v>57.9</v>
      </c>
      <c r="G165" s="84">
        <f t="shared" si="43"/>
        <v>15.6</v>
      </c>
      <c r="H165" s="84">
        <f t="shared" si="43"/>
        <v>1.3</v>
      </c>
      <c r="I165" s="84">
        <f t="shared" si="43"/>
        <v>0</v>
      </c>
      <c r="J165" s="84">
        <f t="shared" si="43"/>
        <v>0.2</v>
      </c>
      <c r="K165" s="85">
        <f t="shared" si="43"/>
        <v>2.7</v>
      </c>
    </row>
    <row r="166" spans="1:11" ht="13.5">
      <c r="A166" s="86"/>
      <c r="B166" s="178" t="s">
        <v>25</v>
      </c>
      <c r="C166" s="83">
        <f>SUM(D166:K166)</f>
        <v>299</v>
      </c>
      <c r="D166" s="87">
        <v>2</v>
      </c>
      <c r="E166" s="87">
        <v>36</v>
      </c>
      <c r="F166" s="87">
        <v>181</v>
      </c>
      <c r="G166" s="87">
        <v>64</v>
      </c>
      <c r="H166" s="87">
        <v>5</v>
      </c>
      <c r="I166" s="87">
        <v>0</v>
      </c>
      <c r="J166" s="87">
        <v>1</v>
      </c>
      <c r="K166" s="88">
        <v>10</v>
      </c>
    </row>
    <row r="167" spans="1:11" ht="13.5">
      <c r="A167" s="86"/>
      <c r="B167" s="178"/>
      <c r="C167" s="141">
        <f>SUM(D167:K167)</f>
        <v>99.99999999999999</v>
      </c>
      <c r="D167" s="84">
        <f aca="true" t="shared" si="44" ref="D167:K167">ROUND(SUM(D166/$C166*100),1)</f>
        <v>0.7</v>
      </c>
      <c r="E167" s="84">
        <f t="shared" si="44"/>
        <v>12</v>
      </c>
      <c r="F167" s="84">
        <f>ROUND(SUM(F166/$C166*100),1)+0.1</f>
        <v>60.6</v>
      </c>
      <c r="G167" s="84">
        <f t="shared" si="44"/>
        <v>21.4</v>
      </c>
      <c r="H167" s="84">
        <f t="shared" si="44"/>
        <v>1.7</v>
      </c>
      <c r="I167" s="84">
        <f t="shared" si="44"/>
        <v>0</v>
      </c>
      <c r="J167" s="84">
        <f t="shared" si="44"/>
        <v>0.3</v>
      </c>
      <c r="K167" s="85">
        <f t="shared" si="44"/>
        <v>3.3</v>
      </c>
    </row>
    <row r="168" spans="1:11" ht="13.5">
      <c r="A168" s="86"/>
      <c r="B168" s="178" t="s">
        <v>26</v>
      </c>
      <c r="C168" s="83">
        <f>SUM(D168:K168)</f>
        <v>324</v>
      </c>
      <c r="D168" s="87">
        <v>10</v>
      </c>
      <c r="E168" s="87">
        <v>91</v>
      </c>
      <c r="F168" s="87">
        <v>180</v>
      </c>
      <c r="G168" s="87">
        <v>33</v>
      </c>
      <c r="H168" s="87">
        <v>3</v>
      </c>
      <c r="I168" s="87">
        <v>0</v>
      </c>
      <c r="J168" s="87">
        <v>0</v>
      </c>
      <c r="K168" s="88">
        <v>7</v>
      </c>
    </row>
    <row r="169" spans="1:11" ht="13.5">
      <c r="A169" s="86"/>
      <c r="B169" s="179"/>
      <c r="C169" s="142">
        <f>SUM(D169:K169)</f>
        <v>100.00000000000001</v>
      </c>
      <c r="D169" s="89">
        <f aca="true" t="shared" si="45" ref="D169:K169">ROUND(SUM(D168/$C168*100),1)</f>
        <v>3.1</v>
      </c>
      <c r="E169" s="89">
        <f t="shared" si="45"/>
        <v>28.1</v>
      </c>
      <c r="F169" s="89">
        <f>ROUND(SUM(F168/$C168*100),1)-0.1</f>
        <v>55.5</v>
      </c>
      <c r="G169" s="89">
        <f t="shared" si="45"/>
        <v>10.2</v>
      </c>
      <c r="H169" s="89">
        <f t="shared" si="45"/>
        <v>0.9</v>
      </c>
      <c r="I169" s="89">
        <f t="shared" si="45"/>
        <v>0</v>
      </c>
      <c r="J169" s="89">
        <f t="shared" si="45"/>
        <v>0</v>
      </c>
      <c r="K169" s="90">
        <f t="shared" si="45"/>
        <v>2.2</v>
      </c>
    </row>
    <row r="170" spans="1:11" ht="13.5">
      <c r="A170" s="86"/>
      <c r="B170" s="86"/>
      <c r="C170" s="91"/>
      <c r="D170" s="86"/>
      <c r="E170" s="86"/>
      <c r="F170" s="86"/>
      <c r="G170" s="86"/>
      <c r="H170" s="86"/>
      <c r="I170" s="86"/>
      <c r="J170" s="86"/>
      <c r="K170" s="86"/>
    </row>
    <row r="171" spans="1:11" ht="13.5">
      <c r="A171" s="50" t="s">
        <v>231</v>
      </c>
      <c r="B171" s="50"/>
      <c r="C171" s="79"/>
      <c r="D171" s="50"/>
      <c r="E171" s="50"/>
      <c r="F171" s="50"/>
      <c r="G171" s="50"/>
      <c r="H171" s="50"/>
      <c r="I171" s="50"/>
      <c r="J171" s="86"/>
      <c r="K171" s="86"/>
    </row>
    <row r="172" spans="1:11" ht="13.5">
      <c r="A172" s="50" t="s">
        <v>50</v>
      </c>
      <c r="B172" s="50"/>
      <c r="C172" s="79"/>
      <c r="D172" s="50"/>
      <c r="E172" s="50"/>
      <c r="F172" s="50"/>
      <c r="G172" s="50"/>
      <c r="H172" s="50"/>
      <c r="I172" s="50"/>
      <c r="J172" s="86"/>
      <c r="K172" s="86"/>
    </row>
    <row r="173" spans="1:11" ht="13.5">
      <c r="A173" s="50"/>
      <c r="B173" s="50"/>
      <c r="C173" s="79"/>
      <c r="D173" s="50"/>
      <c r="E173" s="50"/>
      <c r="F173" s="50"/>
      <c r="G173" s="50"/>
      <c r="H173" s="50"/>
      <c r="I173" s="64"/>
      <c r="J173" s="86"/>
      <c r="K173" s="64" t="s">
        <v>198</v>
      </c>
    </row>
    <row r="174" spans="1:11" ht="33" customHeight="1">
      <c r="A174" s="50"/>
      <c r="B174" s="152"/>
      <c r="C174" s="78" t="s">
        <v>58</v>
      </c>
      <c r="D174" s="54" t="s">
        <v>45</v>
      </c>
      <c r="E174" s="53" t="s">
        <v>46</v>
      </c>
      <c r="F174" s="53" t="s">
        <v>47</v>
      </c>
      <c r="G174" s="53" t="s">
        <v>48</v>
      </c>
      <c r="H174" s="53" t="s">
        <v>49</v>
      </c>
      <c r="I174" s="53" t="s">
        <v>182</v>
      </c>
      <c r="J174" s="53" t="s">
        <v>74</v>
      </c>
      <c r="K174" s="99" t="s">
        <v>62</v>
      </c>
    </row>
    <row r="175" spans="1:11" ht="13.5">
      <c r="A175" s="50"/>
      <c r="B175" s="180" t="s">
        <v>58</v>
      </c>
      <c r="C175" s="66">
        <f>SUM(C177,C179)</f>
        <v>623</v>
      </c>
      <c r="D175" s="81">
        <f aca="true" t="shared" si="46" ref="D175:K175">SUM(D177,D179)</f>
        <v>9</v>
      </c>
      <c r="E175" s="81">
        <f t="shared" si="46"/>
        <v>102</v>
      </c>
      <c r="F175" s="81">
        <f t="shared" si="46"/>
        <v>332</v>
      </c>
      <c r="G175" s="81">
        <f t="shared" si="46"/>
        <v>139</v>
      </c>
      <c r="H175" s="81">
        <f t="shared" si="46"/>
        <v>21</v>
      </c>
      <c r="I175" s="81">
        <f t="shared" si="46"/>
        <v>0</v>
      </c>
      <c r="J175" s="81">
        <f t="shared" si="46"/>
        <v>3</v>
      </c>
      <c r="K175" s="82">
        <f t="shared" si="46"/>
        <v>17</v>
      </c>
    </row>
    <row r="176" spans="1:11" ht="13.5">
      <c r="A176" s="50"/>
      <c r="B176" s="178"/>
      <c r="C176" s="141">
        <f>SUM(D176:K176)</f>
        <v>100</v>
      </c>
      <c r="D176" s="84">
        <f aca="true" t="shared" si="47" ref="D176:K176">ROUND(SUM(D175/$C175*100),1)</f>
        <v>1.4</v>
      </c>
      <c r="E176" s="84">
        <f t="shared" si="47"/>
        <v>16.4</v>
      </c>
      <c r="F176" s="84">
        <f t="shared" si="47"/>
        <v>53.3</v>
      </c>
      <c r="G176" s="84">
        <f t="shared" si="47"/>
        <v>22.3</v>
      </c>
      <c r="H176" s="84">
        <f t="shared" si="47"/>
        <v>3.4</v>
      </c>
      <c r="I176" s="84">
        <f t="shared" si="47"/>
        <v>0</v>
      </c>
      <c r="J176" s="84">
        <f t="shared" si="47"/>
        <v>0.5</v>
      </c>
      <c r="K176" s="85">
        <f t="shared" si="47"/>
        <v>2.7</v>
      </c>
    </row>
    <row r="177" spans="1:11" ht="13.5">
      <c r="A177" s="86"/>
      <c r="B177" s="178" t="s">
        <v>25</v>
      </c>
      <c r="C177" s="83">
        <f>SUM(D177:K177)</f>
        <v>299</v>
      </c>
      <c r="D177" s="87">
        <v>2</v>
      </c>
      <c r="E177" s="87">
        <v>32</v>
      </c>
      <c r="F177" s="87">
        <v>152</v>
      </c>
      <c r="G177" s="87">
        <v>89</v>
      </c>
      <c r="H177" s="87">
        <v>13</v>
      </c>
      <c r="I177" s="87">
        <v>0</v>
      </c>
      <c r="J177" s="87">
        <v>2</v>
      </c>
      <c r="K177" s="88">
        <v>9</v>
      </c>
    </row>
    <row r="178" spans="1:11" ht="13.5">
      <c r="A178" s="86"/>
      <c r="B178" s="178"/>
      <c r="C178" s="141">
        <f>SUM(D178:K178)</f>
        <v>100</v>
      </c>
      <c r="D178" s="84">
        <f aca="true" t="shared" si="48" ref="D178:K178">ROUND(SUM(D177/$C177*100),1)</f>
        <v>0.7</v>
      </c>
      <c r="E178" s="84">
        <f t="shared" si="48"/>
        <v>10.7</v>
      </c>
      <c r="F178" s="84">
        <f t="shared" si="48"/>
        <v>50.8</v>
      </c>
      <c r="G178" s="84">
        <f t="shared" si="48"/>
        <v>29.8</v>
      </c>
      <c r="H178" s="84">
        <f t="shared" si="48"/>
        <v>4.3</v>
      </c>
      <c r="I178" s="84">
        <f t="shared" si="48"/>
        <v>0</v>
      </c>
      <c r="J178" s="84">
        <f t="shared" si="48"/>
        <v>0.7</v>
      </c>
      <c r="K178" s="85">
        <f t="shared" si="48"/>
        <v>3</v>
      </c>
    </row>
    <row r="179" spans="1:11" ht="13.5">
      <c r="A179" s="86"/>
      <c r="B179" s="178" t="s">
        <v>26</v>
      </c>
      <c r="C179" s="83">
        <f>SUM(D179:K179)</f>
        <v>324</v>
      </c>
      <c r="D179" s="87">
        <v>7</v>
      </c>
      <c r="E179" s="87">
        <v>70</v>
      </c>
      <c r="F179" s="87">
        <v>180</v>
      </c>
      <c r="G179" s="87">
        <v>50</v>
      </c>
      <c r="H179" s="87">
        <v>8</v>
      </c>
      <c r="I179" s="87">
        <v>0</v>
      </c>
      <c r="J179" s="87">
        <v>1</v>
      </c>
      <c r="K179" s="88">
        <v>8</v>
      </c>
    </row>
    <row r="180" spans="1:11" ht="13.5">
      <c r="A180" s="86"/>
      <c r="B180" s="179"/>
      <c r="C180" s="142">
        <f>SUM(D180:K180)</f>
        <v>100</v>
      </c>
      <c r="D180" s="89">
        <f aca="true" t="shared" si="49" ref="D180:K180">ROUND(SUM(D179/$C179*100),1)</f>
        <v>2.2</v>
      </c>
      <c r="E180" s="89">
        <f t="shared" si="49"/>
        <v>21.6</v>
      </c>
      <c r="F180" s="89">
        <f>ROUND(SUM(F179/$C179*100),1)-0.1</f>
        <v>55.5</v>
      </c>
      <c r="G180" s="89">
        <f t="shared" si="49"/>
        <v>15.4</v>
      </c>
      <c r="H180" s="89">
        <f t="shared" si="49"/>
        <v>2.5</v>
      </c>
      <c r="I180" s="89">
        <f t="shared" si="49"/>
        <v>0</v>
      </c>
      <c r="J180" s="89">
        <f t="shared" si="49"/>
        <v>0.3</v>
      </c>
      <c r="K180" s="90">
        <f t="shared" si="49"/>
        <v>2.5</v>
      </c>
    </row>
    <row r="181" spans="1:11" ht="13.5">
      <c r="A181" s="86"/>
      <c r="B181" s="86"/>
      <c r="C181" s="91"/>
      <c r="D181" s="86"/>
      <c r="E181" s="86"/>
      <c r="F181" s="86"/>
      <c r="G181" s="86"/>
      <c r="H181" s="86"/>
      <c r="I181" s="86"/>
      <c r="J181" s="86"/>
      <c r="K181" s="86"/>
    </row>
    <row r="182" spans="1:11" ht="13.5">
      <c r="A182" s="50" t="s">
        <v>232</v>
      </c>
      <c r="B182" s="50"/>
      <c r="C182" s="79"/>
      <c r="D182" s="50"/>
      <c r="E182" s="50"/>
      <c r="F182" s="50"/>
      <c r="G182" s="50"/>
      <c r="H182" s="50"/>
      <c r="I182" s="50"/>
      <c r="J182" s="50"/>
      <c r="K182" s="86"/>
    </row>
    <row r="183" spans="1:11" ht="13.5">
      <c r="A183" s="50" t="s">
        <v>51</v>
      </c>
      <c r="B183" s="50"/>
      <c r="C183" s="79"/>
      <c r="D183" s="50"/>
      <c r="E183" s="50"/>
      <c r="F183" s="50"/>
      <c r="G183" s="50"/>
      <c r="H183" s="50"/>
      <c r="I183" s="50"/>
      <c r="J183" s="50"/>
      <c r="K183" s="86"/>
    </row>
    <row r="184" spans="1:11" ht="13.5">
      <c r="A184" s="50"/>
      <c r="B184" s="50"/>
      <c r="C184" s="79"/>
      <c r="D184" s="50"/>
      <c r="E184" s="50"/>
      <c r="F184" s="50"/>
      <c r="G184" s="50"/>
      <c r="H184" s="50"/>
      <c r="I184" s="50"/>
      <c r="J184" s="64" t="s">
        <v>198</v>
      </c>
      <c r="K184" s="86"/>
    </row>
    <row r="185" spans="1:11" ht="44.25" customHeight="1">
      <c r="A185" s="50"/>
      <c r="B185" s="152"/>
      <c r="C185" s="78" t="s">
        <v>58</v>
      </c>
      <c r="D185" s="54" t="s">
        <v>135</v>
      </c>
      <c r="E185" s="53" t="s">
        <v>158</v>
      </c>
      <c r="F185" s="53" t="s">
        <v>159</v>
      </c>
      <c r="G185" s="53" t="s">
        <v>160</v>
      </c>
      <c r="H185" s="53" t="s">
        <v>161</v>
      </c>
      <c r="I185" s="53" t="s">
        <v>162</v>
      </c>
      <c r="J185" s="65" t="s">
        <v>62</v>
      </c>
      <c r="K185" s="86"/>
    </row>
    <row r="186" spans="1:11" ht="13.5">
      <c r="A186" s="50"/>
      <c r="B186" s="180" t="s">
        <v>58</v>
      </c>
      <c r="C186" s="66">
        <f>SUM(C188,C190)</f>
        <v>623</v>
      </c>
      <c r="D186" s="81">
        <f aca="true" t="shared" si="50" ref="D186:J186">SUM(D188,D190)</f>
        <v>433</v>
      </c>
      <c r="E186" s="81">
        <f t="shared" si="50"/>
        <v>144</v>
      </c>
      <c r="F186" s="81">
        <f t="shared" si="50"/>
        <v>8</v>
      </c>
      <c r="G186" s="81">
        <f t="shared" si="50"/>
        <v>1</v>
      </c>
      <c r="H186" s="81">
        <f t="shared" si="50"/>
        <v>14</v>
      </c>
      <c r="I186" s="81">
        <f t="shared" si="50"/>
        <v>3</v>
      </c>
      <c r="J186" s="82">
        <f t="shared" si="50"/>
        <v>20</v>
      </c>
      <c r="K186" s="86"/>
    </row>
    <row r="187" spans="1:11" ht="13.5">
      <c r="A187" s="50"/>
      <c r="B187" s="178"/>
      <c r="C187" s="141">
        <f>SUM(D187:J187)</f>
        <v>100</v>
      </c>
      <c r="D187" s="84">
        <f aca="true" t="shared" si="51" ref="D187:J187">ROUND(SUM(D186/$C186*100),1)</f>
        <v>69.5</v>
      </c>
      <c r="E187" s="84">
        <f t="shared" si="51"/>
        <v>23.1</v>
      </c>
      <c r="F187" s="84">
        <f t="shared" si="51"/>
        <v>1.3</v>
      </c>
      <c r="G187" s="84">
        <f t="shared" si="51"/>
        <v>0.2</v>
      </c>
      <c r="H187" s="84">
        <f t="shared" si="51"/>
        <v>2.2</v>
      </c>
      <c r="I187" s="84">
        <f t="shared" si="51"/>
        <v>0.5</v>
      </c>
      <c r="J187" s="85">
        <f t="shared" si="51"/>
        <v>3.2</v>
      </c>
      <c r="K187" s="86"/>
    </row>
    <row r="188" spans="1:11" ht="13.5">
      <c r="A188" s="86"/>
      <c r="B188" s="178" t="s">
        <v>25</v>
      </c>
      <c r="C188" s="83">
        <f>SUM(D188:J188)</f>
        <v>299</v>
      </c>
      <c r="D188" s="87">
        <v>204</v>
      </c>
      <c r="E188" s="87">
        <v>74</v>
      </c>
      <c r="F188" s="87">
        <v>5</v>
      </c>
      <c r="G188" s="87">
        <v>0</v>
      </c>
      <c r="H188" s="87">
        <v>5</v>
      </c>
      <c r="I188" s="87">
        <v>2</v>
      </c>
      <c r="J188" s="88">
        <v>9</v>
      </c>
      <c r="K188" s="86"/>
    </row>
    <row r="189" spans="1:11" ht="13.5">
      <c r="A189" s="86"/>
      <c r="B189" s="178"/>
      <c r="C189" s="141">
        <f>SUM(D189:J189)</f>
        <v>100.00000000000001</v>
      </c>
      <c r="D189" s="84">
        <f aca="true" t="shared" si="52" ref="D189:J189">ROUND(SUM(D188/$C188*100),1)</f>
        <v>68.2</v>
      </c>
      <c r="E189" s="84">
        <f t="shared" si="52"/>
        <v>24.7</v>
      </c>
      <c r="F189" s="84">
        <f t="shared" si="52"/>
        <v>1.7</v>
      </c>
      <c r="G189" s="84">
        <f t="shared" si="52"/>
        <v>0</v>
      </c>
      <c r="H189" s="84">
        <f t="shared" si="52"/>
        <v>1.7</v>
      </c>
      <c r="I189" s="84">
        <f t="shared" si="52"/>
        <v>0.7</v>
      </c>
      <c r="J189" s="85">
        <f t="shared" si="52"/>
        <v>3</v>
      </c>
      <c r="K189" s="86"/>
    </row>
    <row r="190" spans="1:11" ht="13.5">
      <c r="A190" s="86"/>
      <c r="B190" s="178" t="s">
        <v>26</v>
      </c>
      <c r="C190" s="83">
        <f>SUM(D190:J190)</f>
        <v>324</v>
      </c>
      <c r="D190" s="87">
        <v>229</v>
      </c>
      <c r="E190" s="87">
        <v>70</v>
      </c>
      <c r="F190" s="87">
        <v>3</v>
      </c>
      <c r="G190" s="87">
        <v>1</v>
      </c>
      <c r="H190" s="87">
        <v>9</v>
      </c>
      <c r="I190" s="87">
        <v>1</v>
      </c>
      <c r="J190" s="88">
        <v>11</v>
      </c>
      <c r="K190" s="86"/>
    </row>
    <row r="191" spans="1:11" ht="13.5">
      <c r="A191" s="86"/>
      <c r="B191" s="179"/>
      <c r="C191" s="142">
        <f>SUM(D191:J191)</f>
        <v>100.00000000000001</v>
      </c>
      <c r="D191" s="89">
        <f aca="true" t="shared" si="53" ref="D191:J191">ROUND(SUM(D190/$C190*100),1)</f>
        <v>70.7</v>
      </c>
      <c r="E191" s="89">
        <f t="shared" si="53"/>
        <v>21.6</v>
      </c>
      <c r="F191" s="89">
        <f t="shared" si="53"/>
        <v>0.9</v>
      </c>
      <c r="G191" s="89">
        <f t="shared" si="53"/>
        <v>0.3</v>
      </c>
      <c r="H191" s="89">
        <f t="shared" si="53"/>
        <v>2.8</v>
      </c>
      <c r="I191" s="89">
        <f t="shared" si="53"/>
        <v>0.3</v>
      </c>
      <c r="J191" s="90">
        <f t="shared" si="53"/>
        <v>3.4</v>
      </c>
      <c r="K191" s="86"/>
    </row>
    <row r="192" spans="1:11" ht="13.5">
      <c r="A192" s="86"/>
      <c r="B192" s="86"/>
      <c r="C192" s="91"/>
      <c r="D192" s="86"/>
      <c r="E192" s="86"/>
      <c r="F192" s="86"/>
      <c r="G192" s="86"/>
      <c r="H192" s="86"/>
      <c r="I192" s="86"/>
      <c r="J192" s="86"/>
      <c r="K192" s="86"/>
    </row>
    <row r="193" spans="1:11" ht="13.5">
      <c r="A193" s="50" t="s">
        <v>233</v>
      </c>
      <c r="B193" s="50"/>
      <c r="C193" s="79"/>
      <c r="D193" s="50"/>
      <c r="E193" s="50"/>
      <c r="F193" s="50"/>
      <c r="G193" s="50"/>
      <c r="H193" s="86"/>
      <c r="I193" s="86"/>
      <c r="J193" s="86"/>
      <c r="K193" s="86"/>
    </row>
    <row r="194" spans="1:11" ht="13.5">
      <c r="A194" s="50" t="s">
        <v>166</v>
      </c>
      <c r="B194" s="50"/>
      <c r="C194" s="79"/>
      <c r="D194" s="50"/>
      <c r="E194" s="50"/>
      <c r="F194" s="50"/>
      <c r="G194" s="50"/>
      <c r="H194" s="86"/>
      <c r="I194" s="86"/>
      <c r="J194" s="86"/>
      <c r="K194" s="86"/>
    </row>
    <row r="195" spans="1:11" ht="13.5">
      <c r="A195" s="50"/>
      <c r="B195" s="50"/>
      <c r="C195" s="79"/>
      <c r="D195" s="50"/>
      <c r="E195" s="50"/>
      <c r="F195" s="50"/>
      <c r="G195" s="64"/>
      <c r="H195" s="86"/>
      <c r="I195" s="64" t="s">
        <v>198</v>
      </c>
      <c r="J195" s="86"/>
      <c r="K195" s="86"/>
    </row>
    <row r="196" spans="1:11" ht="54">
      <c r="A196" s="50"/>
      <c r="B196" s="152"/>
      <c r="C196" s="78" t="s">
        <v>58</v>
      </c>
      <c r="D196" s="54" t="s">
        <v>75</v>
      </c>
      <c r="E196" s="53" t="s">
        <v>142</v>
      </c>
      <c r="F196" s="53" t="s">
        <v>143</v>
      </c>
      <c r="G196" s="53" t="s">
        <v>76</v>
      </c>
      <c r="H196" s="53" t="s">
        <v>144</v>
      </c>
      <c r="I196" s="99" t="s">
        <v>62</v>
      </c>
      <c r="J196" s="86"/>
      <c r="K196" s="86"/>
    </row>
    <row r="197" spans="1:11" ht="13.5">
      <c r="A197" s="50"/>
      <c r="B197" s="180" t="s">
        <v>58</v>
      </c>
      <c r="C197" s="66">
        <f>SUM(C199,C201)</f>
        <v>623</v>
      </c>
      <c r="D197" s="81">
        <f aca="true" t="shared" si="54" ref="D197:I197">SUM(D199,D201)</f>
        <v>581</v>
      </c>
      <c r="E197" s="81">
        <f t="shared" si="54"/>
        <v>21</v>
      </c>
      <c r="F197" s="81">
        <f t="shared" si="54"/>
        <v>4</v>
      </c>
      <c r="G197" s="81">
        <f t="shared" si="54"/>
        <v>4</v>
      </c>
      <c r="H197" s="81">
        <f t="shared" si="54"/>
        <v>1</v>
      </c>
      <c r="I197" s="100">
        <f t="shared" si="54"/>
        <v>12</v>
      </c>
      <c r="J197" s="86"/>
      <c r="K197" s="86"/>
    </row>
    <row r="198" spans="1:11" ht="13.5">
      <c r="A198" s="50"/>
      <c r="B198" s="178"/>
      <c r="C198" s="141">
        <f>SUM(D198:I198)</f>
        <v>100</v>
      </c>
      <c r="D198" s="84">
        <f aca="true" t="shared" si="55" ref="D198:I198">ROUND(SUM(D197/$C197*100),1)</f>
        <v>93.3</v>
      </c>
      <c r="E198" s="84">
        <f t="shared" si="55"/>
        <v>3.4</v>
      </c>
      <c r="F198" s="84">
        <f t="shared" si="55"/>
        <v>0.6</v>
      </c>
      <c r="G198" s="84">
        <f t="shared" si="55"/>
        <v>0.6</v>
      </c>
      <c r="H198" s="84">
        <f t="shared" si="55"/>
        <v>0.2</v>
      </c>
      <c r="I198" s="101">
        <f t="shared" si="55"/>
        <v>1.9</v>
      </c>
      <c r="J198" s="86"/>
      <c r="K198" s="86"/>
    </row>
    <row r="199" spans="1:11" ht="13.5">
      <c r="A199" s="50"/>
      <c r="B199" s="178" t="s">
        <v>25</v>
      </c>
      <c r="C199" s="83">
        <f>SUM(D199:I199)</f>
        <v>299</v>
      </c>
      <c r="D199" s="87">
        <v>280</v>
      </c>
      <c r="E199" s="87">
        <v>11</v>
      </c>
      <c r="F199" s="87">
        <v>1</v>
      </c>
      <c r="G199" s="87">
        <v>1</v>
      </c>
      <c r="H199" s="87">
        <v>0</v>
      </c>
      <c r="I199" s="102">
        <v>6</v>
      </c>
      <c r="J199" s="86"/>
      <c r="K199" s="86"/>
    </row>
    <row r="200" spans="1:11" ht="13.5">
      <c r="A200" s="50"/>
      <c r="B200" s="178"/>
      <c r="C200" s="141">
        <f>SUM(D200:I200)</f>
        <v>99.99999999999999</v>
      </c>
      <c r="D200" s="84">
        <f>ROUND(SUM(D199/$C199*100),1)+0.1</f>
        <v>93.69999999999999</v>
      </c>
      <c r="E200" s="84">
        <f>ROUND(SUM(E199/$C199*100),1)</f>
        <v>3.7</v>
      </c>
      <c r="F200" s="84">
        <f>ROUND(SUM(F199/$C199*100),1)</f>
        <v>0.3</v>
      </c>
      <c r="G200" s="84">
        <f>ROUND(SUM(G199/$C199*100),1)</f>
        <v>0.3</v>
      </c>
      <c r="H200" s="84">
        <f>ROUND(SUM(H199/$C199*100),1)</f>
        <v>0</v>
      </c>
      <c r="I200" s="101">
        <f>ROUND(SUM(I199/$C199*100),1)</f>
        <v>2</v>
      </c>
      <c r="J200" s="86"/>
      <c r="K200" s="86"/>
    </row>
    <row r="201" spans="1:11" ht="13.5">
      <c r="A201" s="50"/>
      <c r="B201" s="178" t="s">
        <v>26</v>
      </c>
      <c r="C201" s="83">
        <f>SUM(D201:I201)</f>
        <v>324</v>
      </c>
      <c r="D201" s="87">
        <v>301</v>
      </c>
      <c r="E201" s="87">
        <v>10</v>
      </c>
      <c r="F201" s="87">
        <v>3</v>
      </c>
      <c r="G201" s="87">
        <v>3</v>
      </c>
      <c r="H201" s="87">
        <v>1</v>
      </c>
      <c r="I201" s="102">
        <v>6</v>
      </c>
      <c r="J201" s="86"/>
      <c r="K201" s="86"/>
    </row>
    <row r="202" spans="1:11" ht="13.5">
      <c r="A202" s="50"/>
      <c r="B202" s="179"/>
      <c r="C202" s="142">
        <f>SUM(D202:I202)</f>
        <v>100.00000000000001</v>
      </c>
      <c r="D202" s="89">
        <f aca="true" t="shared" si="56" ref="D202:I202">ROUND(SUM(D201/$C201*100),1)</f>
        <v>92.9</v>
      </c>
      <c r="E202" s="89">
        <f t="shared" si="56"/>
        <v>3.1</v>
      </c>
      <c r="F202" s="89">
        <f t="shared" si="56"/>
        <v>0.9</v>
      </c>
      <c r="G202" s="89">
        <f t="shared" si="56"/>
        <v>0.9</v>
      </c>
      <c r="H202" s="89">
        <f t="shared" si="56"/>
        <v>0.3</v>
      </c>
      <c r="I202" s="103">
        <f t="shared" si="56"/>
        <v>1.9</v>
      </c>
      <c r="J202" s="86"/>
      <c r="K202" s="86"/>
    </row>
    <row r="203" spans="1:11" ht="13.5">
      <c r="A203" s="50"/>
      <c r="B203" s="50"/>
      <c r="C203" s="79"/>
      <c r="D203" s="50"/>
      <c r="E203" s="50"/>
      <c r="F203" s="50"/>
      <c r="G203" s="50"/>
      <c r="H203" s="86"/>
      <c r="I203" s="86"/>
      <c r="J203" s="86"/>
      <c r="K203" s="86"/>
    </row>
    <row r="204" spans="1:11" ht="13.5">
      <c r="A204" s="50" t="s">
        <v>234</v>
      </c>
      <c r="B204" s="50"/>
      <c r="C204" s="79"/>
      <c r="D204" s="50"/>
      <c r="E204" s="50"/>
      <c r="F204" s="50"/>
      <c r="G204" s="50"/>
      <c r="H204" s="86"/>
      <c r="I204" s="86"/>
      <c r="J204" s="86"/>
      <c r="K204" s="86"/>
    </row>
    <row r="205" spans="1:11" ht="13.5">
      <c r="A205" s="50" t="s">
        <v>166</v>
      </c>
      <c r="B205" s="50"/>
      <c r="C205" s="79"/>
      <c r="D205" s="50"/>
      <c r="E205" s="50"/>
      <c r="F205" s="50"/>
      <c r="G205" s="50"/>
      <c r="H205" s="86"/>
      <c r="I205" s="86"/>
      <c r="J205" s="86"/>
      <c r="K205" s="86"/>
    </row>
    <row r="206" spans="1:11" ht="13.5">
      <c r="A206" s="50"/>
      <c r="B206" s="50"/>
      <c r="C206" s="79"/>
      <c r="D206" s="50"/>
      <c r="E206" s="50"/>
      <c r="F206" s="50"/>
      <c r="G206" s="64"/>
      <c r="H206" s="86"/>
      <c r="I206" s="64" t="s">
        <v>198</v>
      </c>
      <c r="J206" s="86"/>
      <c r="K206" s="86"/>
    </row>
    <row r="207" spans="1:11" ht="54">
      <c r="A207" s="50"/>
      <c r="B207" s="152"/>
      <c r="C207" s="78" t="s">
        <v>58</v>
      </c>
      <c r="D207" s="54" t="s">
        <v>75</v>
      </c>
      <c r="E207" s="53" t="s">
        <v>142</v>
      </c>
      <c r="F207" s="53" t="s">
        <v>143</v>
      </c>
      <c r="G207" s="53" t="s">
        <v>76</v>
      </c>
      <c r="H207" s="53" t="s">
        <v>144</v>
      </c>
      <c r="I207" s="99" t="s">
        <v>62</v>
      </c>
      <c r="J207" s="86"/>
      <c r="K207" s="86"/>
    </row>
    <row r="208" spans="1:11" ht="13.5">
      <c r="A208" s="50"/>
      <c r="B208" s="180" t="s">
        <v>58</v>
      </c>
      <c r="C208" s="66">
        <f aca="true" t="shared" si="57" ref="C208:I208">SUM(C210,C212)</f>
        <v>623</v>
      </c>
      <c r="D208" s="81">
        <f t="shared" si="57"/>
        <v>509</v>
      </c>
      <c r="E208" s="81">
        <f t="shared" si="57"/>
        <v>44</v>
      </c>
      <c r="F208" s="81">
        <f t="shared" si="57"/>
        <v>6</v>
      </c>
      <c r="G208" s="81">
        <f t="shared" si="57"/>
        <v>36</v>
      </c>
      <c r="H208" s="81">
        <f t="shared" si="57"/>
        <v>11</v>
      </c>
      <c r="I208" s="100">
        <f t="shared" si="57"/>
        <v>17</v>
      </c>
      <c r="J208" s="86"/>
      <c r="K208" s="86"/>
    </row>
    <row r="209" spans="1:11" ht="13.5">
      <c r="A209" s="50"/>
      <c r="B209" s="178"/>
      <c r="C209" s="141">
        <f>SUM(D209:I209)</f>
        <v>100</v>
      </c>
      <c r="D209" s="84">
        <f>ROUND(SUM(D208/$C208*100),1)-0.1</f>
        <v>81.60000000000001</v>
      </c>
      <c r="E209" s="84">
        <f>ROUND(SUM(E208/$C208*100),1)</f>
        <v>7.1</v>
      </c>
      <c r="F209" s="84">
        <f>ROUND(SUM(F208/$C208*100),1)</f>
        <v>1</v>
      </c>
      <c r="G209" s="84">
        <f>ROUND(SUM(G208/$C208*100),1)</f>
        <v>5.8</v>
      </c>
      <c r="H209" s="84">
        <f>ROUND(SUM(H208/$C208*100),1)</f>
        <v>1.8</v>
      </c>
      <c r="I209" s="101">
        <f>ROUND(SUM(I208/$C208*100),1)</f>
        <v>2.7</v>
      </c>
      <c r="J209" s="86"/>
      <c r="K209" s="86"/>
    </row>
    <row r="210" spans="1:11" ht="13.5">
      <c r="A210" s="86"/>
      <c r="B210" s="178" t="s">
        <v>25</v>
      </c>
      <c r="C210" s="83">
        <f>SUM(D210:I210)</f>
        <v>299</v>
      </c>
      <c r="D210" s="87">
        <v>241</v>
      </c>
      <c r="E210" s="87">
        <v>19</v>
      </c>
      <c r="F210" s="87">
        <v>3</v>
      </c>
      <c r="G210" s="87">
        <v>21</v>
      </c>
      <c r="H210" s="87">
        <v>6</v>
      </c>
      <c r="I210" s="102">
        <v>9</v>
      </c>
      <c r="J210" s="86"/>
      <c r="K210" s="86"/>
    </row>
    <row r="211" spans="1:11" ht="13.5">
      <c r="A211" s="86"/>
      <c r="B211" s="178"/>
      <c r="C211" s="141">
        <f>SUM(D211:I211)</f>
        <v>100</v>
      </c>
      <c r="D211" s="84">
        <f aca="true" t="shared" si="58" ref="D211:I211">ROUND(SUM(D210/$C210*100),1)</f>
        <v>80.6</v>
      </c>
      <c r="E211" s="84">
        <f t="shared" si="58"/>
        <v>6.4</v>
      </c>
      <c r="F211" s="84">
        <f t="shared" si="58"/>
        <v>1</v>
      </c>
      <c r="G211" s="84">
        <f t="shared" si="58"/>
        <v>7</v>
      </c>
      <c r="H211" s="84">
        <f t="shared" si="58"/>
        <v>2</v>
      </c>
      <c r="I211" s="101">
        <f t="shared" si="58"/>
        <v>3</v>
      </c>
      <c r="J211" s="86"/>
      <c r="K211" s="86"/>
    </row>
    <row r="212" spans="1:11" ht="13.5">
      <c r="A212" s="86"/>
      <c r="B212" s="178" t="s">
        <v>26</v>
      </c>
      <c r="C212" s="83">
        <f>SUM(D212:I212)</f>
        <v>324</v>
      </c>
      <c r="D212" s="87">
        <v>268</v>
      </c>
      <c r="E212" s="87">
        <v>25</v>
      </c>
      <c r="F212" s="87">
        <v>3</v>
      </c>
      <c r="G212" s="87">
        <v>15</v>
      </c>
      <c r="H212" s="87">
        <v>5</v>
      </c>
      <c r="I212" s="102">
        <v>8</v>
      </c>
      <c r="J212" s="86"/>
      <c r="K212" s="86"/>
    </row>
    <row r="213" spans="1:11" ht="13.5">
      <c r="A213" s="86"/>
      <c r="B213" s="179"/>
      <c r="C213" s="142">
        <f>SUM(D213:I213)</f>
        <v>100</v>
      </c>
      <c r="D213" s="89">
        <f>ROUND(SUM(D212/$C212*100),1)+0.1</f>
        <v>82.8</v>
      </c>
      <c r="E213" s="89">
        <f>ROUND(SUM(E212/$C212*100),1)</f>
        <v>7.7</v>
      </c>
      <c r="F213" s="89">
        <f>ROUND(SUM(F212/$C212*100),1)</f>
        <v>0.9</v>
      </c>
      <c r="G213" s="89">
        <f>ROUND(SUM(G212/$C212*100),1)</f>
        <v>4.6</v>
      </c>
      <c r="H213" s="89">
        <f>ROUND(SUM(H212/$C212*100),1)</f>
        <v>1.5</v>
      </c>
      <c r="I213" s="103">
        <f>ROUND(SUM(I212/$C212*100),1)</f>
        <v>2.5</v>
      </c>
      <c r="J213" s="86"/>
      <c r="K213" s="86"/>
    </row>
    <row r="214" spans="1:11" ht="13.5">
      <c r="A214" s="86"/>
      <c r="B214" s="86"/>
      <c r="C214" s="91"/>
      <c r="D214" s="86"/>
      <c r="E214" s="86"/>
      <c r="F214" s="86"/>
      <c r="G214" s="86"/>
      <c r="H214" s="86"/>
      <c r="I214" s="86"/>
      <c r="J214" s="86"/>
      <c r="K214" s="86"/>
    </row>
    <row r="215" spans="1:11" ht="13.5">
      <c r="A215" s="50" t="s">
        <v>235</v>
      </c>
      <c r="B215" s="50"/>
      <c r="C215" s="79"/>
      <c r="D215" s="50"/>
      <c r="E215" s="50"/>
      <c r="F215" s="50"/>
      <c r="G215" s="50"/>
      <c r="H215" s="86"/>
      <c r="I215" s="86"/>
      <c r="J215" s="86"/>
      <c r="K215" s="86"/>
    </row>
    <row r="216" spans="1:11" ht="13.5">
      <c r="A216" s="50" t="s">
        <v>166</v>
      </c>
      <c r="B216" s="50"/>
      <c r="C216" s="79"/>
      <c r="D216" s="50"/>
      <c r="E216" s="50"/>
      <c r="F216" s="50"/>
      <c r="G216" s="50"/>
      <c r="H216" s="86"/>
      <c r="I216" s="86"/>
      <c r="J216" s="86"/>
      <c r="K216" s="86"/>
    </row>
    <row r="217" spans="1:11" ht="13.5">
      <c r="A217" s="50"/>
      <c r="B217" s="50"/>
      <c r="C217" s="79"/>
      <c r="D217" s="50"/>
      <c r="E217" s="50"/>
      <c r="F217" s="50"/>
      <c r="G217" s="64"/>
      <c r="H217" s="86"/>
      <c r="I217" s="64" t="s">
        <v>198</v>
      </c>
      <c r="J217" s="86"/>
      <c r="K217" s="86"/>
    </row>
    <row r="218" spans="1:11" ht="54">
      <c r="A218" s="50"/>
      <c r="B218" s="152"/>
      <c r="C218" s="78" t="s">
        <v>58</v>
      </c>
      <c r="D218" s="54" t="s">
        <v>75</v>
      </c>
      <c r="E218" s="53" t="s">
        <v>142</v>
      </c>
      <c r="F218" s="53" t="s">
        <v>143</v>
      </c>
      <c r="G218" s="53" t="s">
        <v>76</v>
      </c>
      <c r="H218" s="53" t="s">
        <v>144</v>
      </c>
      <c r="I218" s="99" t="s">
        <v>62</v>
      </c>
      <c r="J218" s="86"/>
      <c r="K218" s="86"/>
    </row>
    <row r="219" spans="1:11" ht="13.5">
      <c r="A219" s="50"/>
      <c r="B219" s="180" t="s">
        <v>58</v>
      </c>
      <c r="C219" s="66">
        <f aca="true" t="shared" si="59" ref="C219:I219">SUM(C221,C223)</f>
        <v>623</v>
      </c>
      <c r="D219" s="81">
        <f t="shared" si="59"/>
        <v>422</v>
      </c>
      <c r="E219" s="81">
        <f t="shared" si="59"/>
        <v>52</v>
      </c>
      <c r="F219" s="81">
        <f t="shared" si="59"/>
        <v>14</v>
      </c>
      <c r="G219" s="81">
        <f t="shared" si="59"/>
        <v>61</v>
      </c>
      <c r="H219" s="81">
        <f t="shared" si="59"/>
        <v>28</v>
      </c>
      <c r="I219" s="100">
        <f t="shared" si="59"/>
        <v>46</v>
      </c>
      <c r="J219" s="86"/>
      <c r="K219" s="86"/>
    </row>
    <row r="220" spans="1:11" ht="13.5">
      <c r="A220" s="50"/>
      <c r="B220" s="178"/>
      <c r="C220" s="141">
        <f>SUM(D220:I220)</f>
        <v>100</v>
      </c>
      <c r="D220" s="84">
        <f>ROUND(SUM(D219/$C219*100),1)+0.1</f>
        <v>67.8</v>
      </c>
      <c r="E220" s="84">
        <f>ROUND(SUM(E219/$C219*100),1)</f>
        <v>8.3</v>
      </c>
      <c r="F220" s="84">
        <f>ROUND(SUM(F219/$C219*100),1)</f>
        <v>2.2</v>
      </c>
      <c r="G220" s="84">
        <f>ROUND(SUM(G219/$C219*100),1)</f>
        <v>9.8</v>
      </c>
      <c r="H220" s="84">
        <f>ROUND(SUM(H219/$C219*100),1)</f>
        <v>4.5</v>
      </c>
      <c r="I220" s="101">
        <f>ROUND(SUM(I219/$C219*100),1)</f>
        <v>7.4</v>
      </c>
      <c r="J220" s="86"/>
      <c r="K220" s="86"/>
    </row>
    <row r="221" spans="1:11" ht="13.5">
      <c r="A221" s="50"/>
      <c r="B221" s="178" t="s">
        <v>25</v>
      </c>
      <c r="C221" s="83">
        <f>SUM(D221:I221)</f>
        <v>299</v>
      </c>
      <c r="D221" s="87">
        <v>191</v>
      </c>
      <c r="E221" s="87">
        <v>22</v>
      </c>
      <c r="F221" s="87">
        <v>9</v>
      </c>
      <c r="G221" s="87">
        <v>34</v>
      </c>
      <c r="H221" s="87">
        <v>14</v>
      </c>
      <c r="I221" s="102">
        <v>29</v>
      </c>
      <c r="J221" s="86"/>
      <c r="K221" s="86"/>
    </row>
    <row r="222" spans="1:11" ht="13.5">
      <c r="A222" s="50"/>
      <c r="B222" s="178"/>
      <c r="C222" s="141">
        <f>SUM(D222:I222)</f>
        <v>100.00000000000001</v>
      </c>
      <c r="D222" s="84">
        <f>ROUND(SUM(D221/$C221*100),1)-0.1</f>
        <v>63.8</v>
      </c>
      <c r="E222" s="84">
        <f>ROUND(SUM(E221/$C221*100),1)</f>
        <v>7.4</v>
      </c>
      <c r="F222" s="84">
        <f>ROUND(SUM(F221/$C221*100),1)</f>
        <v>3</v>
      </c>
      <c r="G222" s="84">
        <f>ROUND(SUM(G221/$C221*100),1)</f>
        <v>11.4</v>
      </c>
      <c r="H222" s="84">
        <f>ROUND(SUM(H221/$C221*100),1)</f>
        <v>4.7</v>
      </c>
      <c r="I222" s="101">
        <f>ROUND(SUM(I221/$C221*100),1)</f>
        <v>9.7</v>
      </c>
      <c r="J222" s="86"/>
      <c r="K222" s="86"/>
    </row>
    <row r="223" spans="1:11" ht="13.5">
      <c r="A223" s="50"/>
      <c r="B223" s="178" t="s">
        <v>26</v>
      </c>
      <c r="C223" s="83">
        <f>SUM(D223:I223)</f>
        <v>324</v>
      </c>
      <c r="D223" s="87">
        <v>231</v>
      </c>
      <c r="E223" s="87">
        <v>30</v>
      </c>
      <c r="F223" s="87">
        <v>5</v>
      </c>
      <c r="G223" s="87">
        <v>27</v>
      </c>
      <c r="H223" s="87">
        <v>14</v>
      </c>
      <c r="I223" s="102">
        <v>17</v>
      </c>
      <c r="J223" s="86"/>
      <c r="K223" s="86"/>
    </row>
    <row r="224" spans="1:11" ht="13.5">
      <c r="A224" s="50"/>
      <c r="B224" s="179"/>
      <c r="C224" s="142">
        <f>SUM(D224:I224)</f>
        <v>99.99999999999999</v>
      </c>
      <c r="D224" s="89">
        <f>ROUND(SUM(D223/$C223*100),1)+0.1</f>
        <v>71.39999999999999</v>
      </c>
      <c r="E224" s="89">
        <f>ROUND(SUM(E223/$C223*100),1)</f>
        <v>9.3</v>
      </c>
      <c r="F224" s="89">
        <f>ROUND(SUM(F223/$C223*100),1)</f>
        <v>1.5</v>
      </c>
      <c r="G224" s="89">
        <f>ROUND(SUM(G223/$C223*100),1)</f>
        <v>8.3</v>
      </c>
      <c r="H224" s="89">
        <f>ROUND(SUM(H223/$C223*100),1)</f>
        <v>4.3</v>
      </c>
      <c r="I224" s="103">
        <f>ROUND(SUM(I223/$C223*100),1)</f>
        <v>5.2</v>
      </c>
      <c r="J224" s="86"/>
      <c r="K224" s="86"/>
    </row>
    <row r="225" spans="1:11" ht="13.5">
      <c r="A225" s="50"/>
      <c r="B225" s="50"/>
      <c r="C225" s="79"/>
      <c r="D225" s="50"/>
      <c r="E225" s="50"/>
      <c r="F225" s="50"/>
      <c r="G225" s="50"/>
      <c r="H225" s="86"/>
      <c r="I225" s="86"/>
      <c r="J225" s="86"/>
      <c r="K225" s="86"/>
    </row>
    <row r="226" spans="1:11" ht="13.5">
      <c r="A226" s="50" t="s">
        <v>236</v>
      </c>
      <c r="B226" s="50"/>
      <c r="C226" s="79"/>
      <c r="D226" s="50"/>
      <c r="E226" s="50"/>
      <c r="F226" s="50"/>
      <c r="G226" s="50"/>
      <c r="H226" s="86"/>
      <c r="I226" s="86"/>
      <c r="J226" s="86"/>
      <c r="K226" s="86"/>
    </row>
    <row r="227" spans="1:11" ht="13.5">
      <c r="A227" s="50" t="s">
        <v>165</v>
      </c>
      <c r="B227" s="50"/>
      <c r="C227" s="79"/>
      <c r="D227" s="50"/>
      <c r="E227" s="50"/>
      <c r="F227" s="50"/>
      <c r="G227" s="50"/>
      <c r="H227" s="86"/>
      <c r="I227" s="86"/>
      <c r="J227" s="86"/>
      <c r="K227" s="86"/>
    </row>
    <row r="228" spans="1:11" ht="13.5">
      <c r="A228" s="50"/>
      <c r="B228" s="50"/>
      <c r="C228" s="79"/>
      <c r="D228" s="50"/>
      <c r="E228" s="50"/>
      <c r="F228" s="50"/>
      <c r="G228" s="64"/>
      <c r="H228" s="86"/>
      <c r="I228" s="64" t="s">
        <v>198</v>
      </c>
      <c r="J228" s="86"/>
      <c r="K228" s="86"/>
    </row>
    <row r="229" spans="1:11" ht="54">
      <c r="A229" s="50"/>
      <c r="B229" s="152"/>
      <c r="C229" s="78" t="s">
        <v>58</v>
      </c>
      <c r="D229" s="54" t="s">
        <v>75</v>
      </c>
      <c r="E229" s="53" t="s">
        <v>142</v>
      </c>
      <c r="F229" s="53" t="s">
        <v>143</v>
      </c>
      <c r="G229" s="53" t="s">
        <v>76</v>
      </c>
      <c r="H229" s="53" t="s">
        <v>144</v>
      </c>
      <c r="I229" s="99" t="s">
        <v>62</v>
      </c>
      <c r="J229" s="86"/>
      <c r="K229" s="86"/>
    </row>
    <row r="230" spans="1:11" ht="13.5">
      <c r="A230" s="50"/>
      <c r="B230" s="180" t="s">
        <v>58</v>
      </c>
      <c r="C230" s="66">
        <f aca="true" t="shared" si="60" ref="C230:I230">SUM(C232,C234)</f>
        <v>623</v>
      </c>
      <c r="D230" s="81">
        <f t="shared" si="60"/>
        <v>604</v>
      </c>
      <c r="E230" s="81">
        <f t="shared" si="60"/>
        <v>7</v>
      </c>
      <c r="F230" s="81">
        <f t="shared" si="60"/>
        <v>0</v>
      </c>
      <c r="G230" s="81">
        <f t="shared" si="60"/>
        <v>1</v>
      </c>
      <c r="H230" s="81">
        <f t="shared" si="60"/>
        <v>0</v>
      </c>
      <c r="I230" s="100">
        <f t="shared" si="60"/>
        <v>11</v>
      </c>
      <c r="J230" s="86"/>
      <c r="K230" s="86"/>
    </row>
    <row r="231" spans="1:11" ht="13.5">
      <c r="A231" s="50"/>
      <c r="B231" s="178"/>
      <c r="C231" s="141">
        <f>SUM(D231:I231)</f>
        <v>100</v>
      </c>
      <c r="D231" s="84">
        <f>ROUND(SUM(D230/$C230*100),1)-0.1</f>
        <v>96.9</v>
      </c>
      <c r="E231" s="84">
        <f>ROUND(SUM(E230/$C230*100),1)</f>
        <v>1.1</v>
      </c>
      <c r="F231" s="84">
        <f>ROUND(SUM(F230/$C230*100),1)</f>
        <v>0</v>
      </c>
      <c r="G231" s="84">
        <f>ROUND(SUM(G230/$C230*100),1)</f>
        <v>0.2</v>
      </c>
      <c r="H231" s="84">
        <f>ROUND(SUM(H230/$C230*100),1)</f>
        <v>0</v>
      </c>
      <c r="I231" s="101">
        <f>ROUND(SUM(I230/$C230*100),1)</f>
        <v>1.8</v>
      </c>
      <c r="J231" s="86"/>
      <c r="K231" s="86"/>
    </row>
    <row r="232" spans="1:11" ht="13.5">
      <c r="A232" s="50"/>
      <c r="B232" s="178" t="s">
        <v>25</v>
      </c>
      <c r="C232" s="83">
        <f>SUM(D232:I232)</f>
        <v>299</v>
      </c>
      <c r="D232" s="87">
        <v>291</v>
      </c>
      <c r="E232" s="87">
        <v>3</v>
      </c>
      <c r="F232" s="87">
        <v>0</v>
      </c>
      <c r="G232" s="87">
        <v>0</v>
      </c>
      <c r="H232" s="87">
        <v>0</v>
      </c>
      <c r="I232" s="102">
        <v>5</v>
      </c>
      <c r="J232" s="86"/>
      <c r="K232" s="86"/>
    </row>
    <row r="233" spans="1:11" ht="13.5">
      <c r="A233" s="50"/>
      <c r="B233" s="178"/>
      <c r="C233" s="141">
        <f>SUM(D233:I233)</f>
        <v>100</v>
      </c>
      <c r="D233" s="84">
        <f aca="true" t="shared" si="61" ref="D233:I233">ROUND(SUM(D232/$C232*100),1)</f>
        <v>97.3</v>
      </c>
      <c r="E233" s="84">
        <f t="shared" si="61"/>
        <v>1</v>
      </c>
      <c r="F233" s="84">
        <f t="shared" si="61"/>
        <v>0</v>
      </c>
      <c r="G233" s="84">
        <f t="shared" si="61"/>
        <v>0</v>
      </c>
      <c r="H233" s="84">
        <f t="shared" si="61"/>
        <v>0</v>
      </c>
      <c r="I233" s="101">
        <f t="shared" si="61"/>
        <v>1.7</v>
      </c>
      <c r="J233" s="86"/>
      <c r="K233" s="86"/>
    </row>
    <row r="234" spans="1:11" ht="13.5">
      <c r="A234" s="50"/>
      <c r="B234" s="178" t="s">
        <v>26</v>
      </c>
      <c r="C234" s="83">
        <f>SUM(D234:I234)</f>
        <v>324</v>
      </c>
      <c r="D234" s="87">
        <v>313</v>
      </c>
      <c r="E234" s="87">
        <v>4</v>
      </c>
      <c r="F234" s="87">
        <v>0</v>
      </c>
      <c r="G234" s="87">
        <v>1</v>
      </c>
      <c r="H234" s="87">
        <v>0</v>
      </c>
      <c r="I234" s="102">
        <v>6</v>
      </c>
      <c r="J234" s="86"/>
      <c r="K234" s="86"/>
    </row>
    <row r="235" spans="1:11" ht="13.5">
      <c r="A235" s="50"/>
      <c r="B235" s="179"/>
      <c r="C235" s="142">
        <f>SUM(D235:I235)</f>
        <v>100</v>
      </c>
      <c r="D235" s="89">
        <f aca="true" t="shared" si="62" ref="D235:I235">ROUND(SUM(D234/$C234*100),1)</f>
        <v>96.6</v>
      </c>
      <c r="E235" s="89">
        <f t="shared" si="62"/>
        <v>1.2</v>
      </c>
      <c r="F235" s="89">
        <f t="shared" si="62"/>
        <v>0</v>
      </c>
      <c r="G235" s="89">
        <f t="shared" si="62"/>
        <v>0.3</v>
      </c>
      <c r="H235" s="89">
        <f t="shared" si="62"/>
        <v>0</v>
      </c>
      <c r="I235" s="103">
        <f t="shared" si="62"/>
        <v>1.9</v>
      </c>
      <c r="J235" s="86"/>
      <c r="K235" s="86"/>
    </row>
    <row r="236" spans="1:11" ht="13.5">
      <c r="A236" s="50"/>
      <c r="B236" s="50"/>
      <c r="C236" s="79"/>
      <c r="D236" s="50"/>
      <c r="E236" s="50"/>
      <c r="F236" s="50"/>
      <c r="G236" s="50"/>
      <c r="H236" s="86"/>
      <c r="I236" s="86"/>
      <c r="J236" s="86"/>
      <c r="K236" s="86"/>
    </row>
    <row r="237" spans="1:11" ht="13.5">
      <c r="A237" s="50" t="s">
        <v>237</v>
      </c>
      <c r="B237" s="50"/>
      <c r="C237" s="79"/>
      <c r="D237" s="50"/>
      <c r="E237" s="50"/>
      <c r="F237" s="50"/>
      <c r="G237" s="50"/>
      <c r="H237" s="86"/>
      <c r="I237" s="86"/>
      <c r="J237" s="86"/>
      <c r="K237" s="86"/>
    </row>
    <row r="238" spans="1:11" ht="13.5">
      <c r="A238" s="50" t="s">
        <v>165</v>
      </c>
      <c r="B238" s="50"/>
      <c r="C238" s="79"/>
      <c r="D238" s="50"/>
      <c r="E238" s="50"/>
      <c r="F238" s="50"/>
      <c r="G238" s="50"/>
      <c r="H238" s="86"/>
      <c r="I238" s="86"/>
      <c r="J238" s="86"/>
      <c r="K238" s="86"/>
    </row>
    <row r="239" spans="1:11" ht="13.5">
      <c r="A239" s="50"/>
      <c r="B239" s="50"/>
      <c r="C239" s="79"/>
      <c r="D239" s="50"/>
      <c r="E239" s="50"/>
      <c r="F239" s="50"/>
      <c r="G239" s="64"/>
      <c r="H239" s="86"/>
      <c r="I239" s="64" t="s">
        <v>198</v>
      </c>
      <c r="J239" s="86"/>
      <c r="K239" s="86"/>
    </row>
    <row r="240" spans="1:11" ht="54">
      <c r="A240" s="50"/>
      <c r="B240" s="152"/>
      <c r="C240" s="78" t="s">
        <v>58</v>
      </c>
      <c r="D240" s="54" t="s">
        <v>75</v>
      </c>
      <c r="E240" s="53" t="s">
        <v>142</v>
      </c>
      <c r="F240" s="53" t="s">
        <v>143</v>
      </c>
      <c r="G240" s="53" t="s">
        <v>76</v>
      </c>
      <c r="H240" s="53" t="s">
        <v>144</v>
      </c>
      <c r="I240" s="99" t="s">
        <v>62</v>
      </c>
      <c r="J240" s="86"/>
      <c r="K240" s="86"/>
    </row>
    <row r="241" spans="1:11" ht="13.5">
      <c r="A241" s="50"/>
      <c r="B241" s="180" t="s">
        <v>58</v>
      </c>
      <c r="C241" s="66">
        <f aca="true" t="shared" si="63" ref="C241:I241">SUM(C243,C245)</f>
        <v>623</v>
      </c>
      <c r="D241" s="81">
        <f t="shared" si="63"/>
        <v>593</v>
      </c>
      <c r="E241" s="81">
        <f t="shared" si="63"/>
        <v>10</v>
      </c>
      <c r="F241" s="81">
        <f t="shared" si="63"/>
        <v>0</v>
      </c>
      <c r="G241" s="81">
        <f t="shared" si="63"/>
        <v>2</v>
      </c>
      <c r="H241" s="81">
        <f t="shared" si="63"/>
        <v>1</v>
      </c>
      <c r="I241" s="100">
        <f t="shared" si="63"/>
        <v>17</v>
      </c>
      <c r="J241" s="86"/>
      <c r="K241" s="86"/>
    </row>
    <row r="242" spans="1:11" ht="13.5">
      <c r="A242" s="50"/>
      <c r="B242" s="178"/>
      <c r="C242" s="141">
        <f>SUM(D242:I242)</f>
        <v>100</v>
      </c>
      <c r="D242" s="84">
        <f aca="true" t="shared" si="64" ref="D242:I242">ROUND(SUM(D241/$C241*100),1)</f>
        <v>95.2</v>
      </c>
      <c r="E242" s="84">
        <f t="shared" si="64"/>
        <v>1.6</v>
      </c>
      <c r="F242" s="84">
        <f t="shared" si="64"/>
        <v>0</v>
      </c>
      <c r="G242" s="84">
        <f t="shared" si="64"/>
        <v>0.3</v>
      </c>
      <c r="H242" s="84">
        <f t="shared" si="64"/>
        <v>0.2</v>
      </c>
      <c r="I242" s="101">
        <f t="shared" si="64"/>
        <v>2.7</v>
      </c>
      <c r="J242" s="86"/>
      <c r="K242" s="86"/>
    </row>
    <row r="243" spans="1:11" ht="13.5">
      <c r="A243" s="86"/>
      <c r="B243" s="178" t="s">
        <v>25</v>
      </c>
      <c r="C243" s="83">
        <f>SUM(D243:I243)</f>
        <v>299</v>
      </c>
      <c r="D243" s="87">
        <v>284</v>
      </c>
      <c r="E243" s="87">
        <v>4</v>
      </c>
      <c r="F243" s="87">
        <v>0</v>
      </c>
      <c r="G243" s="87">
        <v>1</v>
      </c>
      <c r="H243" s="87">
        <v>1</v>
      </c>
      <c r="I243" s="102">
        <v>9</v>
      </c>
      <c r="J243" s="86"/>
      <c r="K243" s="86"/>
    </row>
    <row r="244" spans="1:11" ht="13.5">
      <c r="A244" s="86"/>
      <c r="B244" s="178"/>
      <c r="C244" s="141">
        <f>SUM(D244:I244)</f>
        <v>99.99999999999999</v>
      </c>
      <c r="D244" s="84">
        <f>ROUND(SUM(D243/$C243*100),1)+0.1</f>
        <v>95.1</v>
      </c>
      <c r="E244" s="84">
        <f>ROUND(SUM(E243/$C243*100),1)</f>
        <v>1.3</v>
      </c>
      <c r="F244" s="84">
        <f>ROUND(SUM(F243/$C243*100),1)</f>
        <v>0</v>
      </c>
      <c r="G244" s="84">
        <f>ROUND(SUM(G243/$C243*100),1)</f>
        <v>0.3</v>
      </c>
      <c r="H244" s="84">
        <f>ROUND(SUM(H243/$C243*100),1)</f>
        <v>0.3</v>
      </c>
      <c r="I244" s="101">
        <f>ROUND(SUM(I243/$C243*100),1)</f>
        <v>3</v>
      </c>
      <c r="J244" s="86"/>
      <c r="K244" s="86"/>
    </row>
    <row r="245" spans="1:11" ht="13.5">
      <c r="A245" s="86"/>
      <c r="B245" s="178" t="s">
        <v>26</v>
      </c>
      <c r="C245" s="83">
        <f>SUM(D245:I245)</f>
        <v>324</v>
      </c>
      <c r="D245" s="87">
        <v>309</v>
      </c>
      <c r="E245" s="87">
        <v>6</v>
      </c>
      <c r="F245" s="87">
        <v>0</v>
      </c>
      <c r="G245" s="87">
        <v>1</v>
      </c>
      <c r="H245" s="87">
        <v>0</v>
      </c>
      <c r="I245" s="102">
        <v>8</v>
      </c>
      <c r="J245" s="86"/>
      <c r="K245" s="86"/>
    </row>
    <row r="246" spans="1:11" ht="13.5">
      <c r="A246" s="86"/>
      <c r="B246" s="179"/>
      <c r="C246" s="142">
        <f>SUM(D246:I246)</f>
        <v>100.00000000000001</v>
      </c>
      <c r="D246" s="89">
        <f>ROUND(SUM(D245/$C245*100),1)-0.1</f>
        <v>95.30000000000001</v>
      </c>
      <c r="E246" s="89">
        <f>ROUND(SUM(E245/$C245*100),1)</f>
        <v>1.9</v>
      </c>
      <c r="F246" s="89">
        <f>ROUND(SUM(F245/$C245*100),1)</f>
        <v>0</v>
      </c>
      <c r="G246" s="89">
        <f>ROUND(SUM(G245/$C245*100),1)</f>
        <v>0.3</v>
      </c>
      <c r="H246" s="89">
        <f>ROUND(SUM(H245/$C245*100),1)</f>
        <v>0</v>
      </c>
      <c r="I246" s="103">
        <f>ROUND(SUM(I245/$C245*100),1)</f>
        <v>2.5</v>
      </c>
      <c r="J246" s="86"/>
      <c r="K246" s="86"/>
    </row>
    <row r="247" spans="1:11" ht="13.5">
      <c r="A247" s="86"/>
      <c r="B247" s="86"/>
      <c r="C247" s="91"/>
      <c r="D247" s="86"/>
      <c r="E247" s="86"/>
      <c r="F247" s="86"/>
      <c r="G247" s="86"/>
      <c r="H247" s="86"/>
      <c r="I247" s="86"/>
      <c r="J247" s="86"/>
      <c r="K247" s="86"/>
    </row>
    <row r="248" spans="1:11" ht="13.5">
      <c r="A248" s="50" t="s">
        <v>238</v>
      </c>
      <c r="B248" s="50"/>
      <c r="C248" s="79"/>
      <c r="D248" s="50"/>
      <c r="E248" s="50"/>
      <c r="F248" s="50"/>
      <c r="G248" s="50"/>
      <c r="H248" s="86"/>
      <c r="I248" s="86"/>
      <c r="J248" s="86"/>
      <c r="K248" s="86"/>
    </row>
    <row r="249" spans="1:11" ht="13.5">
      <c r="A249" s="50" t="s">
        <v>165</v>
      </c>
      <c r="B249" s="50"/>
      <c r="C249" s="79"/>
      <c r="D249" s="50"/>
      <c r="E249" s="50"/>
      <c r="F249" s="50"/>
      <c r="G249" s="50"/>
      <c r="H249" s="86"/>
      <c r="I249" s="86"/>
      <c r="J249" s="86"/>
      <c r="K249" s="86"/>
    </row>
    <row r="250" spans="1:11" ht="13.5">
      <c r="A250" s="50"/>
      <c r="B250" s="50"/>
      <c r="C250" s="79"/>
      <c r="D250" s="50"/>
      <c r="E250" s="50"/>
      <c r="F250" s="50"/>
      <c r="G250" s="64"/>
      <c r="H250" s="86"/>
      <c r="I250" s="64" t="s">
        <v>198</v>
      </c>
      <c r="J250" s="86"/>
      <c r="K250" s="86"/>
    </row>
    <row r="251" spans="1:11" ht="54">
      <c r="A251" s="50"/>
      <c r="B251" s="152"/>
      <c r="C251" s="78" t="s">
        <v>58</v>
      </c>
      <c r="D251" s="54" t="s">
        <v>75</v>
      </c>
      <c r="E251" s="53" t="s">
        <v>142</v>
      </c>
      <c r="F251" s="53" t="s">
        <v>143</v>
      </c>
      <c r="G251" s="53" t="s">
        <v>76</v>
      </c>
      <c r="H251" s="53" t="s">
        <v>144</v>
      </c>
      <c r="I251" s="99" t="s">
        <v>62</v>
      </c>
      <c r="J251" s="86"/>
      <c r="K251" s="86"/>
    </row>
    <row r="252" spans="1:11" ht="13.5">
      <c r="A252" s="50"/>
      <c r="B252" s="180" t="s">
        <v>58</v>
      </c>
      <c r="C252" s="66">
        <f aca="true" t="shared" si="65" ref="C252:I252">SUM(C254,C256)</f>
        <v>623</v>
      </c>
      <c r="D252" s="81">
        <f t="shared" si="65"/>
        <v>555</v>
      </c>
      <c r="E252" s="81">
        <f t="shared" si="65"/>
        <v>20</v>
      </c>
      <c r="F252" s="81">
        <f t="shared" si="65"/>
        <v>4</v>
      </c>
      <c r="G252" s="81">
        <f t="shared" si="65"/>
        <v>0</v>
      </c>
      <c r="H252" s="81">
        <f t="shared" si="65"/>
        <v>0</v>
      </c>
      <c r="I252" s="100">
        <f t="shared" si="65"/>
        <v>44</v>
      </c>
      <c r="J252" s="86"/>
      <c r="K252" s="86"/>
    </row>
    <row r="253" spans="1:11" ht="13.5">
      <c r="A253" s="50"/>
      <c r="B253" s="178"/>
      <c r="C253" s="141">
        <f>SUM(D253:I253)</f>
        <v>99.99999999999999</v>
      </c>
      <c r="D253" s="84">
        <f aca="true" t="shared" si="66" ref="D253:I253">ROUND(SUM(D252/$C252*100),1)</f>
        <v>89.1</v>
      </c>
      <c r="E253" s="84">
        <f t="shared" si="66"/>
        <v>3.2</v>
      </c>
      <c r="F253" s="84">
        <f t="shared" si="66"/>
        <v>0.6</v>
      </c>
      <c r="G253" s="84">
        <f t="shared" si="66"/>
        <v>0</v>
      </c>
      <c r="H253" s="84">
        <f t="shared" si="66"/>
        <v>0</v>
      </c>
      <c r="I253" s="101">
        <f t="shared" si="66"/>
        <v>7.1</v>
      </c>
      <c r="J253" s="86"/>
      <c r="K253" s="86"/>
    </row>
    <row r="254" spans="1:11" ht="13.5">
      <c r="A254" s="86"/>
      <c r="B254" s="178" t="s">
        <v>25</v>
      </c>
      <c r="C254" s="83">
        <f>SUM(D254:I254)</f>
        <v>299</v>
      </c>
      <c r="D254" s="87">
        <v>256</v>
      </c>
      <c r="E254" s="87">
        <v>11</v>
      </c>
      <c r="F254" s="87">
        <v>3</v>
      </c>
      <c r="G254" s="87">
        <v>0</v>
      </c>
      <c r="H254" s="87">
        <v>0</v>
      </c>
      <c r="I254" s="102">
        <v>29</v>
      </c>
      <c r="J254" s="86"/>
      <c r="K254" s="86"/>
    </row>
    <row r="255" spans="1:11" ht="13.5">
      <c r="A255" s="86"/>
      <c r="B255" s="178"/>
      <c r="C255" s="141">
        <f>SUM(D255:I255)</f>
        <v>100</v>
      </c>
      <c r="D255" s="84">
        <f aca="true" t="shared" si="67" ref="D255:I255">ROUND(SUM(D254/$C254*100),1)</f>
        <v>85.6</v>
      </c>
      <c r="E255" s="84">
        <f t="shared" si="67"/>
        <v>3.7</v>
      </c>
      <c r="F255" s="84">
        <f t="shared" si="67"/>
        <v>1</v>
      </c>
      <c r="G255" s="84">
        <f t="shared" si="67"/>
        <v>0</v>
      </c>
      <c r="H255" s="84">
        <f t="shared" si="67"/>
        <v>0</v>
      </c>
      <c r="I255" s="101">
        <f t="shared" si="67"/>
        <v>9.7</v>
      </c>
      <c r="J255" s="86"/>
      <c r="K255" s="86"/>
    </row>
    <row r="256" spans="1:11" ht="13.5">
      <c r="A256" s="86"/>
      <c r="B256" s="178" t="s">
        <v>26</v>
      </c>
      <c r="C256" s="83">
        <f>SUM(D256:I256)</f>
        <v>324</v>
      </c>
      <c r="D256" s="87">
        <v>299</v>
      </c>
      <c r="E256" s="87">
        <v>9</v>
      </c>
      <c r="F256" s="87">
        <v>1</v>
      </c>
      <c r="G256" s="87">
        <v>0</v>
      </c>
      <c r="H256" s="87">
        <v>0</v>
      </c>
      <c r="I256" s="102">
        <v>15</v>
      </c>
      <c r="J256" s="86"/>
      <c r="K256" s="86"/>
    </row>
    <row r="257" spans="1:11" ht="13.5">
      <c r="A257" s="86"/>
      <c r="B257" s="179"/>
      <c r="C257" s="142">
        <f>SUM(D257:I257)</f>
        <v>99.99999999999999</v>
      </c>
      <c r="D257" s="89">
        <f aca="true" t="shared" si="68" ref="D257:I257">ROUND(SUM(D256/$C256*100),1)</f>
        <v>92.3</v>
      </c>
      <c r="E257" s="89">
        <f t="shared" si="68"/>
        <v>2.8</v>
      </c>
      <c r="F257" s="89">
        <f t="shared" si="68"/>
        <v>0.3</v>
      </c>
      <c r="G257" s="89">
        <f t="shared" si="68"/>
        <v>0</v>
      </c>
      <c r="H257" s="89">
        <f t="shared" si="68"/>
        <v>0</v>
      </c>
      <c r="I257" s="103">
        <f t="shared" si="68"/>
        <v>4.6</v>
      </c>
      <c r="J257" s="86"/>
      <c r="K257" s="86"/>
    </row>
    <row r="258" spans="1:11" ht="13.5">
      <c r="A258" s="86"/>
      <c r="B258" s="40"/>
      <c r="C258" s="76"/>
      <c r="D258" s="77"/>
      <c r="E258" s="77"/>
      <c r="F258" s="77"/>
      <c r="G258" s="77"/>
      <c r="H258" s="86"/>
      <c r="I258" s="86"/>
      <c r="J258" s="86"/>
      <c r="K258" s="86"/>
    </row>
    <row r="259" spans="1:11" ht="13.5">
      <c r="A259" s="50" t="s">
        <v>259</v>
      </c>
      <c r="B259" s="50"/>
      <c r="C259" s="79"/>
      <c r="D259" s="50"/>
      <c r="E259" s="50"/>
      <c r="F259" s="50"/>
      <c r="G259" s="50"/>
      <c r="H259" s="50"/>
      <c r="I259" s="86"/>
      <c r="J259" s="86"/>
      <c r="K259" s="86"/>
    </row>
    <row r="260" spans="1:11" ht="13.5">
      <c r="A260" s="50" t="s">
        <v>177</v>
      </c>
      <c r="B260" s="50"/>
      <c r="C260" s="79"/>
      <c r="D260" s="50"/>
      <c r="E260" s="50"/>
      <c r="F260" s="50"/>
      <c r="G260" s="50"/>
      <c r="H260" s="50"/>
      <c r="I260" s="86"/>
      <c r="J260" s="86"/>
      <c r="K260" s="86"/>
    </row>
    <row r="261" spans="1:11" ht="13.5">
      <c r="A261" s="50" t="s">
        <v>194</v>
      </c>
      <c r="B261" s="50"/>
      <c r="C261" s="79"/>
      <c r="D261" s="50"/>
      <c r="E261" s="50"/>
      <c r="F261" s="50"/>
      <c r="G261" s="50"/>
      <c r="H261" s="50"/>
      <c r="I261" s="86"/>
      <c r="J261" s="86"/>
      <c r="K261" s="86"/>
    </row>
    <row r="262" spans="1:12" ht="13.5">
      <c r="A262" s="104"/>
      <c r="B262" s="50"/>
      <c r="C262" s="79"/>
      <c r="D262" s="50"/>
      <c r="E262" s="50"/>
      <c r="F262" s="50"/>
      <c r="G262" s="50"/>
      <c r="H262" s="64"/>
      <c r="I262" s="86"/>
      <c r="J262" s="86"/>
      <c r="K262" s="86"/>
      <c r="L262" s="64" t="s">
        <v>198</v>
      </c>
    </row>
    <row r="263" spans="1:12" ht="56.25" customHeight="1">
      <c r="A263" s="50"/>
      <c r="B263" s="152"/>
      <c r="C263" s="78" t="s">
        <v>201</v>
      </c>
      <c r="D263" s="54" t="s">
        <v>77</v>
      </c>
      <c r="E263" s="53" t="s">
        <v>152</v>
      </c>
      <c r="F263" s="53" t="s">
        <v>153</v>
      </c>
      <c r="G263" s="53" t="s">
        <v>154</v>
      </c>
      <c r="H263" s="53" t="s">
        <v>155</v>
      </c>
      <c r="I263" s="53" t="s">
        <v>156</v>
      </c>
      <c r="J263" s="53" t="s">
        <v>157</v>
      </c>
      <c r="K263" s="53" t="s">
        <v>57</v>
      </c>
      <c r="L263" s="99" t="s">
        <v>78</v>
      </c>
    </row>
    <row r="264" spans="1:12" ht="15.75" customHeight="1">
      <c r="A264" s="50"/>
      <c r="B264" s="180" t="s">
        <v>58</v>
      </c>
      <c r="C264" s="66">
        <f>SUM(C266,C268)</f>
        <v>5</v>
      </c>
      <c r="D264" s="81">
        <f aca="true" t="shared" si="69" ref="D264:K264">SUM(D266,D268)</f>
        <v>1</v>
      </c>
      <c r="E264" s="81">
        <f t="shared" si="69"/>
        <v>3</v>
      </c>
      <c r="F264" s="81">
        <f t="shared" si="69"/>
        <v>0</v>
      </c>
      <c r="G264" s="81">
        <f t="shared" si="69"/>
        <v>1</v>
      </c>
      <c r="H264" s="81">
        <f t="shared" si="69"/>
        <v>0</v>
      </c>
      <c r="I264" s="81">
        <f t="shared" si="69"/>
        <v>0</v>
      </c>
      <c r="J264" s="81">
        <f t="shared" si="69"/>
        <v>0</v>
      </c>
      <c r="K264" s="81">
        <f t="shared" si="69"/>
        <v>0</v>
      </c>
      <c r="L264" s="100">
        <f>SUM(L266,L268)</f>
        <v>0</v>
      </c>
    </row>
    <row r="265" spans="1:12" ht="13.5">
      <c r="A265" s="50"/>
      <c r="B265" s="178"/>
      <c r="C265" s="159" t="s">
        <v>203</v>
      </c>
      <c r="D265" s="84">
        <f aca="true" t="shared" si="70" ref="D265:L265">ROUND(SUM(D264/$C264*100),1)</f>
        <v>20</v>
      </c>
      <c r="E265" s="84">
        <f t="shared" si="70"/>
        <v>60</v>
      </c>
      <c r="F265" s="84">
        <f t="shared" si="70"/>
        <v>0</v>
      </c>
      <c r="G265" s="84">
        <f t="shared" si="70"/>
        <v>20</v>
      </c>
      <c r="H265" s="84">
        <f t="shared" si="70"/>
        <v>0</v>
      </c>
      <c r="I265" s="84">
        <f t="shared" si="70"/>
        <v>0</v>
      </c>
      <c r="J265" s="84">
        <f t="shared" si="70"/>
        <v>0</v>
      </c>
      <c r="K265" s="84">
        <f t="shared" si="70"/>
        <v>0</v>
      </c>
      <c r="L265" s="101">
        <f t="shared" si="70"/>
        <v>0</v>
      </c>
    </row>
    <row r="266" spans="1:12" ht="13.5">
      <c r="A266" s="86"/>
      <c r="B266" s="178" t="s">
        <v>25</v>
      </c>
      <c r="C266" s="83">
        <f>SUM(D266:L266)</f>
        <v>1</v>
      </c>
      <c r="D266" s="87">
        <v>0</v>
      </c>
      <c r="E266" s="87">
        <v>1</v>
      </c>
      <c r="F266" s="87">
        <v>0</v>
      </c>
      <c r="G266" s="87">
        <v>0</v>
      </c>
      <c r="H266" s="87">
        <v>0</v>
      </c>
      <c r="I266" s="87">
        <v>0</v>
      </c>
      <c r="J266" s="87">
        <v>0</v>
      </c>
      <c r="K266" s="87">
        <v>0</v>
      </c>
      <c r="L266" s="102">
        <v>0</v>
      </c>
    </row>
    <row r="267" spans="1:12" ht="13.5">
      <c r="A267" s="86"/>
      <c r="B267" s="178"/>
      <c r="C267" s="159" t="s">
        <v>203</v>
      </c>
      <c r="D267" s="84">
        <f aca="true" t="shared" si="71" ref="D267:K267">ROUND(SUM(D266/$C266*100),1)</f>
        <v>0</v>
      </c>
      <c r="E267" s="84">
        <f t="shared" si="71"/>
        <v>100</v>
      </c>
      <c r="F267" s="84">
        <f t="shared" si="71"/>
        <v>0</v>
      </c>
      <c r="G267" s="84">
        <f t="shared" si="71"/>
        <v>0</v>
      </c>
      <c r="H267" s="84">
        <f t="shared" si="71"/>
        <v>0</v>
      </c>
      <c r="I267" s="84">
        <f t="shared" si="71"/>
        <v>0</v>
      </c>
      <c r="J267" s="84">
        <f t="shared" si="71"/>
        <v>0</v>
      </c>
      <c r="K267" s="84">
        <f t="shared" si="71"/>
        <v>0</v>
      </c>
      <c r="L267" s="101">
        <f>ROUND(SUM(L266/$C266*100),1)</f>
        <v>0</v>
      </c>
    </row>
    <row r="268" spans="1:12" ht="13.5">
      <c r="A268" s="86"/>
      <c r="B268" s="178" t="s">
        <v>26</v>
      </c>
      <c r="C268" s="83">
        <f>SUM(D268:L268)</f>
        <v>4</v>
      </c>
      <c r="D268" s="87">
        <v>1</v>
      </c>
      <c r="E268" s="87">
        <v>2</v>
      </c>
      <c r="F268" s="87">
        <v>0</v>
      </c>
      <c r="G268" s="87">
        <v>1</v>
      </c>
      <c r="H268" s="87">
        <v>0</v>
      </c>
      <c r="I268" s="87">
        <v>0</v>
      </c>
      <c r="J268" s="87">
        <v>0</v>
      </c>
      <c r="K268" s="87">
        <v>0</v>
      </c>
      <c r="L268" s="102">
        <v>0</v>
      </c>
    </row>
    <row r="269" spans="1:12" ht="13.5">
      <c r="A269" s="86"/>
      <c r="B269" s="179"/>
      <c r="C269" s="160" t="s">
        <v>203</v>
      </c>
      <c r="D269" s="89">
        <f aca="true" t="shared" si="72" ref="D269:L269">ROUND(SUM(D268/$C268*100),1)</f>
        <v>25</v>
      </c>
      <c r="E269" s="89">
        <f t="shared" si="72"/>
        <v>50</v>
      </c>
      <c r="F269" s="89">
        <f t="shared" si="72"/>
        <v>0</v>
      </c>
      <c r="G269" s="89">
        <f t="shared" si="72"/>
        <v>25</v>
      </c>
      <c r="H269" s="89">
        <f t="shared" si="72"/>
        <v>0</v>
      </c>
      <c r="I269" s="89">
        <f t="shared" si="72"/>
        <v>0</v>
      </c>
      <c r="J269" s="89">
        <f t="shared" si="72"/>
        <v>0</v>
      </c>
      <c r="K269" s="89">
        <f t="shared" si="72"/>
        <v>0</v>
      </c>
      <c r="L269" s="103">
        <f t="shared" si="72"/>
        <v>0</v>
      </c>
    </row>
    <row r="270" spans="1:11" ht="13.5">
      <c r="A270" s="86"/>
      <c r="B270" s="86"/>
      <c r="C270" s="91"/>
      <c r="D270" s="86"/>
      <c r="E270" s="86"/>
      <c r="F270" s="86"/>
      <c r="G270" s="86"/>
      <c r="H270" s="86"/>
      <c r="I270" s="86"/>
      <c r="K270" s="86"/>
    </row>
    <row r="271" spans="1:11" ht="13.5">
      <c r="A271" s="50" t="s">
        <v>260</v>
      </c>
      <c r="B271" s="50"/>
      <c r="C271" s="79"/>
      <c r="D271" s="50"/>
      <c r="E271" s="50"/>
      <c r="F271" s="50"/>
      <c r="G271" s="50"/>
      <c r="H271" s="50"/>
      <c r="I271" s="50"/>
      <c r="J271" s="50"/>
      <c r="K271" s="86"/>
    </row>
    <row r="272" spans="1:11" ht="13.5">
      <c r="A272" s="50" t="s">
        <v>177</v>
      </c>
      <c r="B272" s="50"/>
      <c r="D272" s="50"/>
      <c r="E272" s="50"/>
      <c r="F272" s="50"/>
      <c r="G272" s="50"/>
      <c r="H272" s="50"/>
      <c r="I272" s="50"/>
      <c r="J272" s="50"/>
      <c r="K272" s="86"/>
    </row>
    <row r="273" spans="1:11" ht="13.5">
      <c r="A273" s="50" t="s">
        <v>194</v>
      </c>
      <c r="B273" s="50"/>
      <c r="C273" s="79"/>
      <c r="D273" s="50"/>
      <c r="E273" s="50"/>
      <c r="F273" s="50"/>
      <c r="G273" s="50"/>
      <c r="H273" s="50"/>
      <c r="I273" s="86"/>
      <c r="J273" s="86"/>
      <c r="K273" s="86"/>
    </row>
    <row r="274" spans="1:12" ht="13.5">
      <c r="A274" s="50"/>
      <c r="B274" s="50"/>
      <c r="C274" s="79"/>
      <c r="D274" s="50"/>
      <c r="E274" s="50"/>
      <c r="F274" s="50"/>
      <c r="G274" s="50"/>
      <c r="H274" s="50"/>
      <c r="I274" s="50"/>
      <c r="J274" s="86"/>
      <c r="L274" s="64" t="s">
        <v>198</v>
      </c>
    </row>
    <row r="275" spans="1:12" ht="55.5" customHeight="1">
      <c r="A275" s="50"/>
      <c r="B275" s="152"/>
      <c r="C275" s="78" t="s">
        <v>201</v>
      </c>
      <c r="D275" s="54" t="s">
        <v>77</v>
      </c>
      <c r="E275" s="53" t="s">
        <v>152</v>
      </c>
      <c r="F275" s="53" t="s">
        <v>153</v>
      </c>
      <c r="G275" s="53" t="s">
        <v>154</v>
      </c>
      <c r="H275" s="53" t="s">
        <v>155</v>
      </c>
      <c r="I275" s="53" t="s">
        <v>156</v>
      </c>
      <c r="J275" s="53" t="s">
        <v>157</v>
      </c>
      <c r="K275" s="105" t="s">
        <v>57</v>
      </c>
      <c r="L275" s="65" t="s">
        <v>78</v>
      </c>
    </row>
    <row r="276" spans="1:12" ht="13.5">
      <c r="A276" s="50"/>
      <c r="B276" s="180" t="s">
        <v>58</v>
      </c>
      <c r="C276" s="66">
        <f>SUM(C278,C280)</f>
        <v>47</v>
      </c>
      <c r="D276" s="81">
        <f>SUM(D278,D280)</f>
        <v>23</v>
      </c>
      <c r="E276" s="81">
        <f>SUM(E278,E280)</f>
        <v>23</v>
      </c>
      <c r="F276" s="81">
        <f aca="true" t="shared" si="73" ref="F276:L276">SUM(F278,F280)</f>
        <v>0</v>
      </c>
      <c r="G276" s="81">
        <f t="shared" si="73"/>
        <v>7</v>
      </c>
      <c r="H276" s="81">
        <f t="shared" si="73"/>
        <v>0</v>
      </c>
      <c r="I276" s="81">
        <f t="shared" si="73"/>
        <v>2</v>
      </c>
      <c r="J276" s="106">
        <f t="shared" si="73"/>
        <v>1</v>
      </c>
      <c r="K276" s="106">
        <f t="shared" si="73"/>
        <v>1</v>
      </c>
      <c r="L276" s="82">
        <f t="shared" si="73"/>
        <v>0</v>
      </c>
    </row>
    <row r="277" spans="1:12" ht="13.5">
      <c r="A277" s="50"/>
      <c r="B277" s="178"/>
      <c r="C277" s="159" t="s">
        <v>203</v>
      </c>
      <c r="D277" s="84">
        <f aca="true" t="shared" si="74" ref="D277:L277">ROUND(SUM(D276/$C276*100),1)</f>
        <v>48.9</v>
      </c>
      <c r="E277" s="84">
        <f t="shared" si="74"/>
        <v>48.9</v>
      </c>
      <c r="F277" s="84">
        <f t="shared" si="74"/>
        <v>0</v>
      </c>
      <c r="G277" s="84">
        <f t="shared" si="74"/>
        <v>14.9</v>
      </c>
      <c r="H277" s="84">
        <f t="shared" si="74"/>
        <v>0</v>
      </c>
      <c r="I277" s="84">
        <f t="shared" si="74"/>
        <v>4.3</v>
      </c>
      <c r="J277" s="84">
        <f t="shared" si="74"/>
        <v>2.1</v>
      </c>
      <c r="K277" s="84">
        <f t="shared" si="74"/>
        <v>2.1</v>
      </c>
      <c r="L277" s="85">
        <f t="shared" si="74"/>
        <v>0</v>
      </c>
    </row>
    <row r="278" spans="1:12" ht="13.5">
      <c r="A278" s="86"/>
      <c r="B278" s="178" t="s">
        <v>25</v>
      </c>
      <c r="C278" s="83">
        <v>27</v>
      </c>
      <c r="D278" s="87">
        <v>14</v>
      </c>
      <c r="E278" s="87">
        <v>15</v>
      </c>
      <c r="F278" s="87">
        <v>0</v>
      </c>
      <c r="G278" s="87">
        <v>3</v>
      </c>
      <c r="H278" s="87">
        <v>0</v>
      </c>
      <c r="I278" s="87">
        <v>0</v>
      </c>
      <c r="J278" s="87">
        <v>0</v>
      </c>
      <c r="K278" s="87">
        <v>0</v>
      </c>
      <c r="L278" s="88">
        <v>0</v>
      </c>
    </row>
    <row r="279" spans="1:12" ht="13.5">
      <c r="A279" s="86"/>
      <c r="B279" s="178"/>
      <c r="C279" s="159" t="s">
        <v>203</v>
      </c>
      <c r="D279" s="84">
        <f aca="true" t="shared" si="75" ref="D279:K279">ROUND(SUM(D278/$C278*100),1)</f>
        <v>51.9</v>
      </c>
      <c r="E279" s="84">
        <f t="shared" si="75"/>
        <v>55.6</v>
      </c>
      <c r="F279" s="84">
        <f t="shared" si="75"/>
        <v>0</v>
      </c>
      <c r="G279" s="84">
        <f t="shared" si="75"/>
        <v>11.1</v>
      </c>
      <c r="H279" s="84">
        <f t="shared" si="75"/>
        <v>0</v>
      </c>
      <c r="I279" s="84">
        <f t="shared" si="75"/>
        <v>0</v>
      </c>
      <c r="J279" s="84">
        <f t="shared" si="75"/>
        <v>0</v>
      </c>
      <c r="K279" s="84">
        <f t="shared" si="75"/>
        <v>0</v>
      </c>
      <c r="L279" s="85">
        <f>ROUND(SUM(L278/$C278*100),1)</f>
        <v>0</v>
      </c>
    </row>
    <row r="280" spans="1:12" ht="13.5">
      <c r="A280" s="86"/>
      <c r="B280" s="178" t="s">
        <v>26</v>
      </c>
      <c r="C280" s="83">
        <v>20</v>
      </c>
      <c r="D280" s="87">
        <v>9</v>
      </c>
      <c r="E280" s="87">
        <v>8</v>
      </c>
      <c r="F280" s="87">
        <v>0</v>
      </c>
      <c r="G280" s="87">
        <v>4</v>
      </c>
      <c r="H280" s="87">
        <v>0</v>
      </c>
      <c r="I280" s="87">
        <v>2</v>
      </c>
      <c r="J280" s="87">
        <v>1</v>
      </c>
      <c r="K280" s="87">
        <v>1</v>
      </c>
      <c r="L280" s="88">
        <v>0</v>
      </c>
    </row>
    <row r="281" spans="1:12" ht="13.5">
      <c r="A281" s="86"/>
      <c r="B281" s="179"/>
      <c r="C281" s="160" t="s">
        <v>203</v>
      </c>
      <c r="D281" s="89">
        <f aca="true" t="shared" si="76" ref="D281:L281">ROUND(SUM(D280/$C280*100),1)</f>
        <v>45</v>
      </c>
      <c r="E281" s="89">
        <f t="shared" si="76"/>
        <v>40</v>
      </c>
      <c r="F281" s="89">
        <f t="shared" si="76"/>
        <v>0</v>
      </c>
      <c r="G281" s="89">
        <f t="shared" si="76"/>
        <v>20</v>
      </c>
      <c r="H281" s="89">
        <f t="shared" si="76"/>
        <v>0</v>
      </c>
      <c r="I281" s="89">
        <f t="shared" si="76"/>
        <v>10</v>
      </c>
      <c r="J281" s="89">
        <f t="shared" si="76"/>
        <v>5</v>
      </c>
      <c r="K281" s="89">
        <f t="shared" si="76"/>
        <v>5</v>
      </c>
      <c r="L281" s="90">
        <f t="shared" si="76"/>
        <v>0</v>
      </c>
    </row>
    <row r="282" spans="1:11" ht="13.5">
      <c r="A282" s="86"/>
      <c r="B282" s="86"/>
      <c r="C282" s="91"/>
      <c r="D282" s="86"/>
      <c r="E282" s="86"/>
      <c r="F282" s="86"/>
      <c r="G282" s="86"/>
      <c r="H282" s="86"/>
      <c r="I282" s="86"/>
      <c r="J282" s="86"/>
      <c r="K282" s="86"/>
    </row>
    <row r="283" spans="1:11" ht="13.5">
      <c r="A283" s="50" t="s">
        <v>239</v>
      </c>
      <c r="B283" s="50"/>
      <c r="C283" s="79"/>
      <c r="D283" s="50"/>
      <c r="E283" s="50"/>
      <c r="F283" s="50"/>
      <c r="G283" s="50"/>
      <c r="H283" s="50"/>
      <c r="I283" s="50"/>
      <c r="J283" s="86"/>
      <c r="K283" s="86"/>
    </row>
    <row r="284" spans="1:11" ht="13.5">
      <c r="A284" s="50" t="s">
        <v>268</v>
      </c>
      <c r="B284" s="50"/>
      <c r="C284" s="79"/>
      <c r="D284" s="50"/>
      <c r="E284" s="50"/>
      <c r="F284" s="50"/>
      <c r="G284" s="50"/>
      <c r="H284" s="50"/>
      <c r="I284" s="50"/>
      <c r="J284" s="86"/>
      <c r="K284" s="86"/>
    </row>
    <row r="285" spans="1:11" ht="13.5">
      <c r="A285" s="50"/>
      <c r="B285" s="50"/>
      <c r="C285" s="79"/>
      <c r="D285" s="50"/>
      <c r="E285" s="50"/>
      <c r="F285" s="50"/>
      <c r="G285" s="50"/>
      <c r="H285" s="50"/>
      <c r="J285" s="64" t="s">
        <v>198</v>
      </c>
      <c r="K285" s="86"/>
    </row>
    <row r="286" spans="1:11" ht="30.75" customHeight="1">
      <c r="A286" s="50"/>
      <c r="B286" s="152"/>
      <c r="C286" s="78" t="s">
        <v>58</v>
      </c>
      <c r="D286" s="54" t="s">
        <v>195</v>
      </c>
      <c r="E286" s="53" t="s">
        <v>145</v>
      </c>
      <c r="F286" s="53" t="s">
        <v>146</v>
      </c>
      <c r="G286" s="53" t="s">
        <v>46</v>
      </c>
      <c r="H286" s="53" t="s">
        <v>147</v>
      </c>
      <c r="I286" s="53" t="s">
        <v>74</v>
      </c>
      <c r="J286" s="65" t="s">
        <v>62</v>
      </c>
      <c r="K286" s="86"/>
    </row>
    <row r="287" spans="1:11" ht="13.5">
      <c r="A287" s="50"/>
      <c r="B287" s="180" t="s">
        <v>58</v>
      </c>
      <c r="C287" s="66">
        <f>SUM(C289,C291)</f>
        <v>623</v>
      </c>
      <c r="D287" s="81">
        <f>SUM(D289,D291)</f>
        <v>42</v>
      </c>
      <c r="E287" s="81">
        <f aca="true" t="shared" si="77" ref="E287:J287">SUM(E289,E291)</f>
        <v>298</v>
      </c>
      <c r="F287" s="81">
        <f t="shared" si="77"/>
        <v>239</v>
      </c>
      <c r="G287" s="81">
        <f t="shared" si="77"/>
        <v>15</v>
      </c>
      <c r="H287" s="81">
        <f t="shared" si="77"/>
        <v>0</v>
      </c>
      <c r="I287" s="81">
        <f t="shared" si="77"/>
        <v>6</v>
      </c>
      <c r="J287" s="82">
        <f t="shared" si="77"/>
        <v>23</v>
      </c>
      <c r="K287" s="86"/>
    </row>
    <row r="288" spans="1:11" ht="13.5">
      <c r="A288" s="50"/>
      <c r="B288" s="178"/>
      <c r="C288" s="141">
        <f>SUM(D288:J288)</f>
        <v>100.00000000000001</v>
      </c>
      <c r="D288" s="84">
        <f aca="true" t="shared" si="78" ref="D288:I288">ROUND(SUM(D287/$C287*100),1)</f>
        <v>6.7</v>
      </c>
      <c r="E288" s="84">
        <f>ROUND(SUM(E287/$C287*100),1)</f>
        <v>47.8</v>
      </c>
      <c r="F288" s="84">
        <f t="shared" si="78"/>
        <v>38.4</v>
      </c>
      <c r="G288" s="84">
        <f t="shared" si="78"/>
        <v>2.4</v>
      </c>
      <c r="H288" s="84">
        <f t="shared" si="78"/>
        <v>0</v>
      </c>
      <c r="I288" s="84">
        <f t="shared" si="78"/>
        <v>1</v>
      </c>
      <c r="J288" s="85">
        <f>ROUND(SUM(J287/$C287*100),1)</f>
        <v>3.7</v>
      </c>
      <c r="K288" s="86"/>
    </row>
    <row r="289" spans="1:11" ht="13.5">
      <c r="A289" s="86"/>
      <c r="B289" s="178" t="s">
        <v>25</v>
      </c>
      <c r="C289" s="83">
        <f>SUM(D289:J289)</f>
        <v>299</v>
      </c>
      <c r="D289" s="87">
        <v>9</v>
      </c>
      <c r="E289" s="87">
        <v>119</v>
      </c>
      <c r="F289" s="87">
        <v>147</v>
      </c>
      <c r="G289" s="87">
        <v>10</v>
      </c>
      <c r="H289" s="87">
        <v>0</v>
      </c>
      <c r="I289" s="87">
        <v>2</v>
      </c>
      <c r="J289" s="88">
        <v>12</v>
      </c>
      <c r="K289" s="86"/>
    </row>
    <row r="290" spans="1:11" ht="13.5">
      <c r="A290" s="86"/>
      <c r="B290" s="178"/>
      <c r="C290" s="141">
        <f>SUM(D290:J290)</f>
        <v>100</v>
      </c>
      <c r="D290" s="84">
        <f aca="true" t="shared" si="79" ref="D290:I290">ROUND(SUM(D289/$C289*100),1)</f>
        <v>3</v>
      </c>
      <c r="E290" s="84">
        <f t="shared" si="79"/>
        <v>39.8</v>
      </c>
      <c r="F290" s="84">
        <f>ROUND(SUM(F289/$C289*100),1)</f>
        <v>49.2</v>
      </c>
      <c r="G290" s="84">
        <f t="shared" si="79"/>
        <v>3.3</v>
      </c>
      <c r="H290" s="84">
        <f t="shared" si="79"/>
        <v>0</v>
      </c>
      <c r="I290" s="84">
        <f t="shared" si="79"/>
        <v>0.7</v>
      </c>
      <c r="J290" s="85">
        <f>ROUND(SUM(J289/$C289*100),1)</f>
        <v>4</v>
      </c>
      <c r="K290" s="86"/>
    </row>
    <row r="291" spans="1:11" ht="13.5">
      <c r="A291" s="86"/>
      <c r="B291" s="178" t="s">
        <v>26</v>
      </c>
      <c r="C291" s="83">
        <f>SUM(D291:J291)</f>
        <v>324</v>
      </c>
      <c r="D291" s="87">
        <v>33</v>
      </c>
      <c r="E291" s="87">
        <v>179</v>
      </c>
      <c r="F291" s="87">
        <v>92</v>
      </c>
      <c r="G291" s="87">
        <v>5</v>
      </c>
      <c r="H291" s="87">
        <v>0</v>
      </c>
      <c r="I291" s="87">
        <v>4</v>
      </c>
      <c r="J291" s="88">
        <v>11</v>
      </c>
      <c r="K291" s="86"/>
    </row>
    <row r="292" spans="1:11" ht="13.5">
      <c r="A292" s="86"/>
      <c r="B292" s="179"/>
      <c r="C292" s="142">
        <f>SUM(D292:J292)</f>
        <v>100.00000000000001</v>
      </c>
      <c r="D292" s="89">
        <f aca="true" t="shared" si="80" ref="D292:J292">ROUND(SUM(D291/$C291*100),1)</f>
        <v>10.2</v>
      </c>
      <c r="E292" s="89">
        <f>ROUND(SUM(E291/$C291*100),1)+0.1</f>
        <v>55.300000000000004</v>
      </c>
      <c r="F292" s="89">
        <f t="shared" si="80"/>
        <v>28.4</v>
      </c>
      <c r="G292" s="89">
        <f t="shared" si="80"/>
        <v>1.5</v>
      </c>
      <c r="H292" s="89">
        <f t="shared" si="80"/>
        <v>0</v>
      </c>
      <c r="I292" s="89">
        <f t="shared" si="80"/>
        <v>1.2</v>
      </c>
      <c r="J292" s="90">
        <f t="shared" si="80"/>
        <v>3.4</v>
      </c>
      <c r="K292" s="86"/>
    </row>
    <row r="293" spans="1:11" ht="13.5">
      <c r="A293" s="86"/>
      <c r="B293" s="86"/>
      <c r="C293" s="91"/>
      <c r="D293" s="86"/>
      <c r="E293" s="86"/>
      <c r="F293" s="86"/>
      <c r="G293" s="86"/>
      <c r="H293" s="86"/>
      <c r="I293" s="86"/>
      <c r="J293" s="86"/>
      <c r="K293" s="86"/>
    </row>
    <row r="294" spans="1:11" ht="13.5">
      <c r="A294" s="50" t="s">
        <v>240</v>
      </c>
      <c r="B294" s="50"/>
      <c r="C294" s="79"/>
      <c r="D294" s="50"/>
      <c r="E294" s="50"/>
      <c r="F294" s="50"/>
      <c r="G294" s="50"/>
      <c r="H294" s="86"/>
      <c r="I294" s="86"/>
      <c r="J294" s="86"/>
      <c r="K294" s="86"/>
    </row>
    <row r="295" spans="1:11" ht="13.5">
      <c r="A295" s="50" t="s">
        <v>79</v>
      </c>
      <c r="B295" s="50"/>
      <c r="C295" s="79"/>
      <c r="D295" s="50"/>
      <c r="E295" s="50"/>
      <c r="F295" s="50"/>
      <c r="G295" s="50"/>
      <c r="H295" s="86"/>
      <c r="I295" s="86"/>
      <c r="J295" s="86"/>
      <c r="K295" s="86"/>
    </row>
    <row r="296" spans="1:11" ht="13.5">
      <c r="A296" s="50"/>
      <c r="B296" s="50"/>
      <c r="C296" s="79"/>
      <c r="D296" s="50"/>
      <c r="E296" s="50"/>
      <c r="F296" s="50"/>
      <c r="G296" s="64"/>
      <c r="H296" s="86"/>
      <c r="I296" s="64" t="s">
        <v>198</v>
      </c>
      <c r="J296" s="86"/>
      <c r="K296" s="86"/>
    </row>
    <row r="297" spans="1:11" ht="42.75" customHeight="1">
      <c r="A297" s="50"/>
      <c r="B297" s="152"/>
      <c r="C297" s="78" t="s">
        <v>58</v>
      </c>
      <c r="D297" s="54" t="s">
        <v>148</v>
      </c>
      <c r="E297" s="53" t="s">
        <v>149</v>
      </c>
      <c r="F297" s="53" t="s">
        <v>150</v>
      </c>
      <c r="G297" s="53" t="s">
        <v>151</v>
      </c>
      <c r="H297" s="54" t="s">
        <v>110</v>
      </c>
      <c r="I297" s="65" t="s">
        <v>264</v>
      </c>
      <c r="J297" s="86"/>
      <c r="K297" s="86"/>
    </row>
    <row r="298" spans="1:11" ht="13.5">
      <c r="A298" s="50"/>
      <c r="B298" s="180" t="s">
        <v>58</v>
      </c>
      <c r="C298" s="107">
        <f aca="true" t="shared" si="81" ref="C298:I298">SUM(C300,C302)</f>
        <v>623</v>
      </c>
      <c r="D298" s="81">
        <f t="shared" si="81"/>
        <v>154</v>
      </c>
      <c r="E298" s="81">
        <f t="shared" si="81"/>
        <v>277</v>
      </c>
      <c r="F298" s="81">
        <f t="shared" si="81"/>
        <v>139</v>
      </c>
      <c r="G298" s="81">
        <f t="shared" si="81"/>
        <v>28</v>
      </c>
      <c r="H298" s="108">
        <f t="shared" si="81"/>
        <v>6</v>
      </c>
      <c r="I298" s="82">
        <f t="shared" si="81"/>
        <v>19</v>
      </c>
      <c r="J298" s="86"/>
      <c r="K298" s="86"/>
    </row>
    <row r="299" spans="1:11" ht="13.5">
      <c r="A299" s="50"/>
      <c r="B299" s="178"/>
      <c r="C299" s="141">
        <f>SUM(D299:I299)</f>
        <v>100</v>
      </c>
      <c r="D299" s="84">
        <f aca="true" t="shared" si="82" ref="D299:I299">ROUND(SUM(D298/$C298*100),1)</f>
        <v>24.7</v>
      </c>
      <c r="E299" s="84">
        <f t="shared" si="82"/>
        <v>44.5</v>
      </c>
      <c r="F299" s="84">
        <f t="shared" si="82"/>
        <v>22.3</v>
      </c>
      <c r="G299" s="84">
        <f t="shared" si="82"/>
        <v>4.5</v>
      </c>
      <c r="H299" s="109">
        <f t="shared" si="82"/>
        <v>1</v>
      </c>
      <c r="I299" s="85">
        <f t="shared" si="82"/>
        <v>3</v>
      </c>
      <c r="J299" s="86"/>
      <c r="K299" s="86"/>
    </row>
    <row r="300" spans="1:10" ht="13.5">
      <c r="A300" s="86"/>
      <c r="B300" s="178" t="s">
        <v>25</v>
      </c>
      <c r="C300" s="83">
        <f>SUM(D300:I300)</f>
        <v>299</v>
      </c>
      <c r="D300" s="87">
        <v>86</v>
      </c>
      <c r="E300" s="87">
        <v>131</v>
      </c>
      <c r="F300" s="87">
        <v>56</v>
      </c>
      <c r="G300" s="87">
        <v>15</v>
      </c>
      <c r="H300" s="110">
        <v>0</v>
      </c>
      <c r="I300" s="88">
        <v>11</v>
      </c>
      <c r="J300" s="86"/>
    </row>
    <row r="301" spans="2:9" ht="13.5">
      <c r="B301" s="178"/>
      <c r="C301" s="141">
        <f>SUM(D301:I301)</f>
        <v>100</v>
      </c>
      <c r="D301" s="84">
        <f aca="true" t="shared" si="83" ref="D301:I301">ROUND(SUM(D300/$C300*100),1)</f>
        <v>28.8</v>
      </c>
      <c r="E301" s="84">
        <f t="shared" si="83"/>
        <v>43.8</v>
      </c>
      <c r="F301" s="84">
        <f t="shared" si="83"/>
        <v>18.7</v>
      </c>
      <c r="G301" s="84">
        <f t="shared" si="83"/>
        <v>5</v>
      </c>
      <c r="H301" s="109">
        <f t="shared" si="83"/>
        <v>0</v>
      </c>
      <c r="I301" s="85">
        <f t="shared" si="83"/>
        <v>3.7</v>
      </c>
    </row>
    <row r="302" spans="2:9" ht="13.5">
      <c r="B302" s="178" t="s">
        <v>26</v>
      </c>
      <c r="C302" s="83">
        <f>SUM(D302:I302)</f>
        <v>324</v>
      </c>
      <c r="D302" s="87">
        <v>68</v>
      </c>
      <c r="E302" s="87">
        <v>146</v>
      </c>
      <c r="F302" s="87">
        <v>83</v>
      </c>
      <c r="G302" s="87">
        <v>13</v>
      </c>
      <c r="H302" s="110">
        <v>6</v>
      </c>
      <c r="I302" s="88">
        <v>8</v>
      </c>
    </row>
    <row r="303" spans="2:9" ht="13.5">
      <c r="B303" s="179"/>
      <c r="C303" s="142">
        <f>SUM(D303:I303)</f>
        <v>100</v>
      </c>
      <c r="D303" s="89">
        <f aca="true" t="shared" si="84" ref="D303:I303">ROUND(SUM(D302/$C302*100),1)</f>
        <v>21</v>
      </c>
      <c r="E303" s="89">
        <f>ROUND(SUM(E302/$C302*100),1)-0.1</f>
        <v>45</v>
      </c>
      <c r="F303" s="89">
        <f t="shared" si="84"/>
        <v>25.6</v>
      </c>
      <c r="G303" s="89">
        <f t="shared" si="84"/>
        <v>4</v>
      </c>
      <c r="H303" s="111">
        <f t="shared" si="84"/>
        <v>1.9</v>
      </c>
      <c r="I303" s="90">
        <f t="shared" si="84"/>
        <v>2.5</v>
      </c>
    </row>
    <row r="305" spans="1:7" ht="13.5">
      <c r="A305" s="50" t="s">
        <v>241</v>
      </c>
      <c r="B305" s="50"/>
      <c r="C305" s="79"/>
      <c r="D305" s="50"/>
      <c r="E305" s="50"/>
      <c r="F305" s="50"/>
      <c r="G305" s="50"/>
    </row>
    <row r="306" spans="1:7" ht="13.5">
      <c r="A306" s="50" t="s">
        <v>79</v>
      </c>
      <c r="B306" s="50"/>
      <c r="C306" s="79"/>
      <c r="D306" s="50"/>
      <c r="E306" s="50"/>
      <c r="F306" s="50"/>
      <c r="G306" s="50"/>
    </row>
    <row r="307" spans="1:9" ht="13.5">
      <c r="A307" s="50"/>
      <c r="B307" s="50"/>
      <c r="C307" s="79"/>
      <c r="D307" s="50"/>
      <c r="E307" s="50"/>
      <c r="F307" s="50"/>
      <c r="G307" s="64"/>
      <c r="I307" s="64" t="s">
        <v>198</v>
      </c>
    </row>
    <row r="308" spans="1:9" ht="40.5">
      <c r="A308" s="50"/>
      <c r="B308" s="152"/>
      <c r="C308" s="78" t="s">
        <v>58</v>
      </c>
      <c r="D308" s="54" t="s">
        <v>148</v>
      </c>
      <c r="E308" s="53" t="s">
        <v>149</v>
      </c>
      <c r="F308" s="53" t="s">
        <v>150</v>
      </c>
      <c r="G308" s="53" t="s">
        <v>151</v>
      </c>
      <c r="H308" s="54" t="s">
        <v>110</v>
      </c>
      <c r="I308" s="65" t="s">
        <v>264</v>
      </c>
    </row>
    <row r="309" spans="1:9" ht="13.5">
      <c r="A309" s="50"/>
      <c r="B309" s="180" t="s">
        <v>58</v>
      </c>
      <c r="C309" s="107">
        <f aca="true" t="shared" si="85" ref="C309:I309">SUM(C311,C313)</f>
        <v>623</v>
      </c>
      <c r="D309" s="81">
        <f t="shared" si="85"/>
        <v>344</v>
      </c>
      <c r="E309" s="81">
        <f t="shared" si="85"/>
        <v>229</v>
      </c>
      <c r="F309" s="81">
        <f t="shared" si="85"/>
        <v>14</v>
      </c>
      <c r="G309" s="81">
        <f t="shared" si="85"/>
        <v>1</v>
      </c>
      <c r="H309" s="108">
        <f t="shared" si="85"/>
        <v>11</v>
      </c>
      <c r="I309" s="82">
        <f t="shared" si="85"/>
        <v>24</v>
      </c>
    </row>
    <row r="310" spans="1:9" ht="13.5">
      <c r="A310" s="50"/>
      <c r="B310" s="178"/>
      <c r="C310" s="141">
        <f>SUM(D310:I310)</f>
        <v>100.00000000000001</v>
      </c>
      <c r="D310" s="84">
        <f>ROUND(SUM(D309/$C309*100),1)-0.1</f>
        <v>55.1</v>
      </c>
      <c r="E310" s="84">
        <f>ROUND(SUM(E309/$C309*100),1)</f>
        <v>36.8</v>
      </c>
      <c r="F310" s="84">
        <f>ROUND(SUM(F309/$C309*100),1)</f>
        <v>2.2</v>
      </c>
      <c r="G310" s="84">
        <f>ROUND(SUM(G309/$C309*100),1)</f>
        <v>0.2</v>
      </c>
      <c r="H310" s="109">
        <f>ROUND(SUM(H309/$C309*100),1)</f>
        <v>1.8</v>
      </c>
      <c r="I310" s="85">
        <f>ROUND(SUM(I309/$C309*100),1)</f>
        <v>3.9</v>
      </c>
    </row>
    <row r="311" spans="1:9" ht="13.5">
      <c r="A311" s="86"/>
      <c r="B311" s="178" t="s">
        <v>25</v>
      </c>
      <c r="C311" s="83">
        <f>SUM(D311:I311)</f>
        <v>299</v>
      </c>
      <c r="D311" s="87">
        <v>164</v>
      </c>
      <c r="E311" s="87">
        <v>115</v>
      </c>
      <c r="F311" s="87">
        <v>5</v>
      </c>
      <c r="G311" s="87">
        <v>1</v>
      </c>
      <c r="H311" s="110">
        <v>1</v>
      </c>
      <c r="I311" s="88">
        <v>13</v>
      </c>
    </row>
    <row r="312" spans="2:9" ht="13.5">
      <c r="B312" s="178"/>
      <c r="C312" s="141">
        <f>SUM(D312:I312)</f>
        <v>100</v>
      </c>
      <c r="D312" s="84">
        <f>ROUND(SUM(D311/$C311*100),1)+0.1</f>
        <v>54.9</v>
      </c>
      <c r="E312" s="84">
        <f>ROUND(SUM(E311/$C311*100),1)</f>
        <v>38.5</v>
      </c>
      <c r="F312" s="84">
        <f>ROUND(SUM(F311/$C311*100),1)</f>
        <v>1.7</v>
      </c>
      <c r="G312" s="84">
        <f>ROUND(SUM(G311/$C311*100),1)</f>
        <v>0.3</v>
      </c>
      <c r="H312" s="109">
        <f>ROUND(SUM(H311/$C311*100),1)</f>
        <v>0.3</v>
      </c>
      <c r="I312" s="85">
        <f>ROUND(SUM(I311/$C311*100),1)</f>
        <v>4.3</v>
      </c>
    </row>
    <row r="313" spans="2:9" ht="13.5">
      <c r="B313" s="178" t="s">
        <v>26</v>
      </c>
      <c r="C313" s="83">
        <f>SUM(D313:I313)</f>
        <v>324</v>
      </c>
      <c r="D313" s="87">
        <v>180</v>
      </c>
      <c r="E313" s="87">
        <v>114</v>
      </c>
      <c r="F313" s="87">
        <v>9</v>
      </c>
      <c r="G313" s="87">
        <v>0</v>
      </c>
      <c r="H313" s="110">
        <v>10</v>
      </c>
      <c r="I313" s="88">
        <v>11</v>
      </c>
    </row>
    <row r="314" spans="2:9" ht="13.5">
      <c r="B314" s="179"/>
      <c r="C314" s="142">
        <f>SUM(D314:I314)</f>
        <v>100</v>
      </c>
      <c r="D314" s="89">
        <f>ROUND(SUM(D313/$C313*100),1)-0.1</f>
        <v>55.5</v>
      </c>
      <c r="E314" s="89">
        <f>ROUND(SUM(E313/$C313*100),1)</f>
        <v>35.2</v>
      </c>
      <c r="F314" s="89">
        <f>ROUND(SUM(F313/$C313*100),1)</f>
        <v>2.8</v>
      </c>
      <c r="G314" s="89">
        <f>ROUND(SUM(G313/$C313*100),1)</f>
        <v>0</v>
      </c>
      <c r="H314" s="111">
        <f>ROUND(SUM(H313/$C313*100),1)</f>
        <v>3.1</v>
      </c>
      <c r="I314" s="90">
        <f>ROUND(SUM(I313/$C313*100),1)</f>
        <v>3.4</v>
      </c>
    </row>
    <row r="316" ht="13.5">
      <c r="A316" s="50" t="s">
        <v>242</v>
      </c>
    </row>
    <row r="317" ht="13.5">
      <c r="A317" s="50" t="s">
        <v>80</v>
      </c>
    </row>
    <row r="318" ht="13.5">
      <c r="H318" s="64" t="s">
        <v>198</v>
      </c>
    </row>
    <row r="319" spans="2:8" ht="31.5" customHeight="1">
      <c r="B319" s="152"/>
      <c r="C319" s="78" t="s">
        <v>58</v>
      </c>
      <c r="D319" s="54" t="s">
        <v>81</v>
      </c>
      <c r="E319" s="53" t="s">
        <v>82</v>
      </c>
      <c r="F319" s="53" t="s">
        <v>83</v>
      </c>
      <c r="G319" s="53" t="s">
        <v>84</v>
      </c>
      <c r="H319" s="99" t="s">
        <v>62</v>
      </c>
    </row>
    <row r="320" spans="2:8" ht="13.5">
      <c r="B320" s="180" t="s">
        <v>58</v>
      </c>
      <c r="C320" s="107">
        <f aca="true" t="shared" si="86" ref="C320:H320">SUM(C322,C324)</f>
        <v>623</v>
      </c>
      <c r="D320" s="81">
        <f t="shared" si="86"/>
        <v>143</v>
      </c>
      <c r="E320" s="81">
        <f t="shared" si="86"/>
        <v>82</v>
      </c>
      <c r="F320" s="81">
        <f t="shared" si="86"/>
        <v>179</v>
      </c>
      <c r="G320" s="81">
        <f t="shared" si="86"/>
        <v>197</v>
      </c>
      <c r="H320" s="82">
        <f t="shared" si="86"/>
        <v>22</v>
      </c>
    </row>
    <row r="321" spans="2:8" ht="13.5">
      <c r="B321" s="178"/>
      <c r="C321" s="141">
        <f>SUM(D321:H321)</f>
        <v>100</v>
      </c>
      <c r="D321" s="84">
        <f>ROUND(SUM(D320/$C320*100),1)</f>
        <v>23</v>
      </c>
      <c r="E321" s="84">
        <f>ROUND(SUM(E320/$C320*100),1)</f>
        <v>13.2</v>
      </c>
      <c r="F321" s="84">
        <f>ROUND(SUM(F320/$C320*100),1)</f>
        <v>28.7</v>
      </c>
      <c r="G321" s="84">
        <f>ROUND(SUM(G320/$C320*100),1)</f>
        <v>31.6</v>
      </c>
      <c r="H321" s="85">
        <f>ROUND(SUM(H320/$C320*100),1)</f>
        <v>3.5</v>
      </c>
    </row>
    <row r="322" spans="2:8" ht="13.5">
      <c r="B322" s="178" t="s">
        <v>25</v>
      </c>
      <c r="C322" s="83">
        <f>SUM(D322:H322)</f>
        <v>299</v>
      </c>
      <c r="D322" s="87">
        <v>66</v>
      </c>
      <c r="E322" s="87">
        <v>41</v>
      </c>
      <c r="F322" s="87">
        <v>89</v>
      </c>
      <c r="G322" s="87">
        <v>90</v>
      </c>
      <c r="H322" s="88">
        <v>13</v>
      </c>
    </row>
    <row r="323" spans="2:8" ht="13.5">
      <c r="B323" s="178"/>
      <c r="C323" s="141">
        <f>SUM(D323:H323)</f>
        <v>99.99999999999999</v>
      </c>
      <c r="D323" s="84">
        <f>ROUND(SUM(D322/$C322*100),1)</f>
        <v>22.1</v>
      </c>
      <c r="E323" s="84">
        <f>ROUND(SUM(E322/$C322*100),1)</f>
        <v>13.7</v>
      </c>
      <c r="F323" s="84">
        <f>ROUND(SUM(F322/$C322*100),1)</f>
        <v>29.8</v>
      </c>
      <c r="G323" s="84">
        <f>ROUND(SUM(G322/$C322*100),1)</f>
        <v>30.1</v>
      </c>
      <c r="H323" s="85">
        <f>ROUND(SUM(H322/$C322*100),1)</f>
        <v>4.3</v>
      </c>
    </row>
    <row r="324" spans="2:8" ht="13.5">
      <c r="B324" s="178" t="s">
        <v>26</v>
      </c>
      <c r="C324" s="83">
        <f>SUM(D324:H324)</f>
        <v>324</v>
      </c>
      <c r="D324" s="87">
        <v>77</v>
      </c>
      <c r="E324" s="87">
        <v>41</v>
      </c>
      <c r="F324" s="87">
        <v>90</v>
      </c>
      <c r="G324" s="87">
        <v>107</v>
      </c>
      <c r="H324" s="88">
        <v>9</v>
      </c>
    </row>
    <row r="325" spans="2:8" ht="13.5">
      <c r="B325" s="179"/>
      <c r="C325" s="142">
        <f>SUM(D325:H325)</f>
        <v>100</v>
      </c>
      <c r="D325" s="89">
        <f>ROUND(SUM(D324/$C324*100),1)</f>
        <v>23.8</v>
      </c>
      <c r="E325" s="89">
        <f>ROUND(SUM(E324/$C324*100),1)</f>
        <v>12.7</v>
      </c>
      <c r="F325" s="89">
        <f>ROUND(SUM(F324/$C324*100),1)-0.1</f>
        <v>27.7</v>
      </c>
      <c r="G325" s="89">
        <f>ROUND(SUM(G324/$C324*100),1)</f>
        <v>33</v>
      </c>
      <c r="H325" s="90">
        <f>ROUND(SUM(H324/$C324*100),1)</f>
        <v>2.8</v>
      </c>
    </row>
    <row r="327" ht="13.5">
      <c r="A327" s="50" t="s">
        <v>243</v>
      </c>
    </row>
    <row r="328" ht="13.5">
      <c r="A328" s="50" t="s">
        <v>80</v>
      </c>
    </row>
    <row r="329" ht="13.5">
      <c r="H329" s="64" t="s">
        <v>198</v>
      </c>
    </row>
    <row r="330" spans="2:8" ht="29.25" customHeight="1">
      <c r="B330" s="152"/>
      <c r="C330" s="78" t="s">
        <v>58</v>
      </c>
      <c r="D330" s="54" t="s">
        <v>81</v>
      </c>
      <c r="E330" s="53" t="s">
        <v>82</v>
      </c>
      <c r="F330" s="53" t="s">
        <v>83</v>
      </c>
      <c r="G330" s="53" t="s">
        <v>84</v>
      </c>
      <c r="H330" s="99" t="s">
        <v>62</v>
      </c>
    </row>
    <row r="331" spans="2:8" ht="13.5">
      <c r="B331" s="180" t="s">
        <v>58</v>
      </c>
      <c r="C331" s="107">
        <f aca="true" t="shared" si="87" ref="C331:H331">SUM(C333,C335)</f>
        <v>623</v>
      </c>
      <c r="D331" s="81">
        <f t="shared" si="87"/>
        <v>404</v>
      </c>
      <c r="E331" s="81">
        <f t="shared" si="87"/>
        <v>142</v>
      </c>
      <c r="F331" s="81">
        <f t="shared" si="87"/>
        <v>43</v>
      </c>
      <c r="G331" s="81">
        <f t="shared" si="87"/>
        <v>10</v>
      </c>
      <c r="H331" s="82">
        <f t="shared" si="87"/>
        <v>24</v>
      </c>
    </row>
    <row r="332" spans="2:8" ht="13.5">
      <c r="B332" s="178"/>
      <c r="C332" s="141">
        <f>SUM(D332:H332)</f>
        <v>100</v>
      </c>
      <c r="D332" s="84">
        <f>ROUND(SUM(D331/$C331*100),1)</f>
        <v>64.8</v>
      </c>
      <c r="E332" s="84">
        <f>ROUND(SUM(E331/$C331*100),1)</f>
        <v>22.8</v>
      </c>
      <c r="F332" s="84">
        <f>ROUND(SUM(F331/$C331*100),1)</f>
        <v>6.9</v>
      </c>
      <c r="G332" s="84">
        <f>ROUND(SUM(G331/$C331*100),1)</f>
        <v>1.6</v>
      </c>
      <c r="H332" s="85">
        <f>ROUND(SUM(H331/$C331*100),1)</f>
        <v>3.9</v>
      </c>
    </row>
    <row r="333" spans="2:8" ht="13.5">
      <c r="B333" s="178" t="s">
        <v>25</v>
      </c>
      <c r="C333" s="83">
        <f>SUM(D333:H333)</f>
        <v>299</v>
      </c>
      <c r="D333" s="87">
        <v>225</v>
      </c>
      <c r="E333" s="87">
        <v>52</v>
      </c>
      <c r="F333" s="87">
        <v>3</v>
      </c>
      <c r="G333" s="87">
        <v>3</v>
      </c>
      <c r="H333" s="88">
        <v>16</v>
      </c>
    </row>
    <row r="334" spans="2:8" ht="13.5">
      <c r="B334" s="178"/>
      <c r="C334" s="141">
        <f>SUM(D334:H334)</f>
        <v>100</v>
      </c>
      <c r="D334" s="84">
        <f>ROUND(SUM(D333/$C333*100),1)-0.1</f>
        <v>75.2</v>
      </c>
      <c r="E334" s="84">
        <f>ROUND(SUM(E333/$C333*100),1)</f>
        <v>17.4</v>
      </c>
      <c r="F334" s="84">
        <f>ROUND(SUM(F333/$C333*100),1)</f>
        <v>1</v>
      </c>
      <c r="G334" s="84">
        <f>ROUND(SUM(G333/$C333*100),1)</f>
        <v>1</v>
      </c>
      <c r="H334" s="85">
        <f>ROUND(SUM(H333/$C333*100),1)</f>
        <v>5.4</v>
      </c>
    </row>
    <row r="335" spans="2:8" ht="13.5">
      <c r="B335" s="178" t="s">
        <v>26</v>
      </c>
      <c r="C335" s="83">
        <f>SUM(D335:H335)</f>
        <v>324</v>
      </c>
      <c r="D335" s="87">
        <v>179</v>
      </c>
      <c r="E335" s="87">
        <v>90</v>
      </c>
      <c r="F335" s="87">
        <v>40</v>
      </c>
      <c r="G335" s="87">
        <v>7</v>
      </c>
      <c r="H335" s="88">
        <v>8</v>
      </c>
    </row>
    <row r="336" spans="2:8" ht="13.5">
      <c r="B336" s="179"/>
      <c r="C336" s="142">
        <f>SUM(D336:H336)</f>
        <v>100</v>
      </c>
      <c r="D336" s="89">
        <f>ROUND(SUM(D335/$C335*100),1)</f>
        <v>55.2</v>
      </c>
      <c r="E336" s="89">
        <f>ROUND(SUM(E335/$C335*100),1)</f>
        <v>27.8</v>
      </c>
      <c r="F336" s="89">
        <f>ROUND(SUM(F335/$C335*100),1)</f>
        <v>12.3</v>
      </c>
      <c r="G336" s="89">
        <f>ROUND(SUM(G335/$C335*100),1)</f>
        <v>2.2</v>
      </c>
      <c r="H336" s="90">
        <f>ROUND(SUM(H335/$C335*100),1)</f>
        <v>2.5</v>
      </c>
    </row>
    <row r="338" ht="13.5">
      <c r="A338" s="50" t="s">
        <v>244</v>
      </c>
    </row>
    <row r="339" ht="13.5">
      <c r="A339" s="50" t="s">
        <v>80</v>
      </c>
    </row>
    <row r="340" ht="13.5">
      <c r="H340" s="64" t="s">
        <v>198</v>
      </c>
    </row>
    <row r="341" spans="2:8" ht="30.75" customHeight="1">
      <c r="B341" s="152"/>
      <c r="C341" s="78" t="s">
        <v>58</v>
      </c>
      <c r="D341" s="54" t="s">
        <v>81</v>
      </c>
      <c r="E341" s="53" t="s">
        <v>82</v>
      </c>
      <c r="F341" s="53" t="s">
        <v>83</v>
      </c>
      <c r="G341" s="53" t="s">
        <v>84</v>
      </c>
      <c r="H341" s="99" t="s">
        <v>62</v>
      </c>
    </row>
    <row r="342" spans="2:8" ht="13.5">
      <c r="B342" s="180" t="s">
        <v>58</v>
      </c>
      <c r="C342" s="107">
        <f aca="true" t="shared" si="88" ref="C342:H342">SUM(C344,C346)</f>
        <v>623</v>
      </c>
      <c r="D342" s="81">
        <f t="shared" si="88"/>
        <v>411</v>
      </c>
      <c r="E342" s="81">
        <f t="shared" si="88"/>
        <v>129</v>
      </c>
      <c r="F342" s="81">
        <f t="shared" si="88"/>
        <v>55</v>
      </c>
      <c r="G342" s="81">
        <f t="shared" si="88"/>
        <v>11</v>
      </c>
      <c r="H342" s="82">
        <f t="shared" si="88"/>
        <v>17</v>
      </c>
    </row>
    <row r="343" spans="2:8" ht="13.5">
      <c r="B343" s="178"/>
      <c r="C343" s="141">
        <f>SUM(D343:H343)</f>
        <v>100</v>
      </c>
      <c r="D343" s="84">
        <f>ROUND(SUM(D342/$C342*100),1)</f>
        <v>66</v>
      </c>
      <c r="E343" s="84">
        <f>ROUND(SUM(E342/$C342*100),1)</f>
        <v>20.7</v>
      </c>
      <c r="F343" s="84">
        <f>ROUND(SUM(F342/$C342*100),1)</f>
        <v>8.8</v>
      </c>
      <c r="G343" s="84">
        <f>ROUND(SUM(G342/$C342*100),1)</f>
        <v>1.8</v>
      </c>
      <c r="H343" s="85">
        <f>ROUND(SUM(H342/$C342*100),1)</f>
        <v>2.7</v>
      </c>
    </row>
    <row r="344" spans="2:8" ht="13.5">
      <c r="B344" s="178" t="s">
        <v>25</v>
      </c>
      <c r="C344" s="83">
        <f>SUM(D344:H344)</f>
        <v>299</v>
      </c>
      <c r="D344" s="87">
        <v>187</v>
      </c>
      <c r="E344" s="87">
        <v>69</v>
      </c>
      <c r="F344" s="87">
        <v>27</v>
      </c>
      <c r="G344" s="87">
        <v>6</v>
      </c>
      <c r="H344" s="88">
        <v>10</v>
      </c>
    </row>
    <row r="345" spans="2:8" ht="13.5">
      <c r="B345" s="178"/>
      <c r="C345" s="141">
        <f>SUM(D345:H345)</f>
        <v>100</v>
      </c>
      <c r="D345" s="84">
        <f>ROUND(SUM(D344/$C344*100),1)+0.1</f>
        <v>62.6</v>
      </c>
      <c r="E345" s="84">
        <f>ROUND(SUM(E344/$C344*100),1)</f>
        <v>23.1</v>
      </c>
      <c r="F345" s="84">
        <f>ROUND(SUM(F344/$C344*100),1)</f>
        <v>9</v>
      </c>
      <c r="G345" s="84">
        <f>ROUND(SUM(G344/$C344*100),1)</f>
        <v>2</v>
      </c>
      <c r="H345" s="85">
        <f>ROUND(SUM(H344/$C344*100),1)</f>
        <v>3.3</v>
      </c>
    </row>
    <row r="346" spans="2:8" ht="13.5">
      <c r="B346" s="178" t="s">
        <v>26</v>
      </c>
      <c r="C346" s="83">
        <f>SUM(D346:H346)</f>
        <v>324</v>
      </c>
      <c r="D346" s="87">
        <v>224</v>
      </c>
      <c r="E346" s="87">
        <v>60</v>
      </c>
      <c r="F346" s="87">
        <v>28</v>
      </c>
      <c r="G346" s="87">
        <v>5</v>
      </c>
      <c r="H346" s="88">
        <v>7</v>
      </c>
    </row>
    <row r="347" spans="2:8" ht="13.5">
      <c r="B347" s="179"/>
      <c r="C347" s="142">
        <f>SUM(D347:H347)</f>
        <v>99.99999999999999</v>
      </c>
      <c r="D347" s="89">
        <f>ROUND(SUM(D346/$C346*100),1)+0.1</f>
        <v>69.19999999999999</v>
      </c>
      <c r="E347" s="89">
        <f>ROUND(SUM(E346/$C346*100),1)</f>
        <v>18.5</v>
      </c>
      <c r="F347" s="89">
        <f>ROUND(SUM(F346/$C346*100),1)</f>
        <v>8.6</v>
      </c>
      <c r="G347" s="89">
        <f>ROUND(SUM(G346/$C346*100),1)</f>
        <v>1.5</v>
      </c>
      <c r="H347" s="90">
        <f>ROUND(SUM(H346/$C346*100),1)</f>
        <v>2.2</v>
      </c>
    </row>
  </sheetData>
  <sheetProtection/>
  <mergeCells count="93">
    <mergeCell ref="B313:B314"/>
    <mergeCell ref="B320:B321"/>
    <mergeCell ref="B322:B323"/>
    <mergeCell ref="B342:B343"/>
    <mergeCell ref="B344:B345"/>
    <mergeCell ref="B346:B347"/>
    <mergeCell ref="B324:B325"/>
    <mergeCell ref="B331:B332"/>
    <mergeCell ref="B333:B334"/>
    <mergeCell ref="B335:B336"/>
    <mergeCell ref="B264:B265"/>
    <mergeCell ref="B266:B267"/>
    <mergeCell ref="B268:B269"/>
    <mergeCell ref="B276:B277"/>
    <mergeCell ref="B309:B310"/>
    <mergeCell ref="B311:B312"/>
    <mergeCell ref="B298:B299"/>
    <mergeCell ref="B300:B301"/>
    <mergeCell ref="B302:B303"/>
    <mergeCell ref="B278:B279"/>
    <mergeCell ref="B40:B41"/>
    <mergeCell ref="B42:B43"/>
    <mergeCell ref="B44:B45"/>
    <mergeCell ref="B7:B8"/>
    <mergeCell ref="B9:B10"/>
    <mergeCell ref="B11:B12"/>
    <mergeCell ref="B20:B21"/>
    <mergeCell ref="B22:B23"/>
    <mergeCell ref="B29:B30"/>
    <mergeCell ref="B31:B32"/>
    <mergeCell ref="B65:B66"/>
    <mergeCell ref="B67:B68"/>
    <mergeCell ref="B75:B76"/>
    <mergeCell ref="B77:B78"/>
    <mergeCell ref="B18:B19"/>
    <mergeCell ref="B51:B52"/>
    <mergeCell ref="B53:B54"/>
    <mergeCell ref="B55:B56"/>
    <mergeCell ref="B63:B64"/>
    <mergeCell ref="B33:B34"/>
    <mergeCell ref="B98:B99"/>
    <mergeCell ref="B100:B101"/>
    <mergeCell ref="B102:B103"/>
    <mergeCell ref="B109:B110"/>
    <mergeCell ref="B79:B80"/>
    <mergeCell ref="B87:B88"/>
    <mergeCell ref="B89:B90"/>
    <mergeCell ref="B91:B92"/>
    <mergeCell ref="B124:B125"/>
    <mergeCell ref="B131:B132"/>
    <mergeCell ref="B133:B134"/>
    <mergeCell ref="B135:B136"/>
    <mergeCell ref="B153:B154"/>
    <mergeCell ref="B111:B112"/>
    <mergeCell ref="B113:B114"/>
    <mergeCell ref="B120:B121"/>
    <mergeCell ref="B122:B123"/>
    <mergeCell ref="B166:B167"/>
    <mergeCell ref="B168:B169"/>
    <mergeCell ref="B186:B187"/>
    <mergeCell ref="B188:B189"/>
    <mergeCell ref="B142:B143"/>
    <mergeCell ref="B144:B145"/>
    <mergeCell ref="B146:B147"/>
    <mergeCell ref="B164:B165"/>
    <mergeCell ref="B155:B156"/>
    <mergeCell ref="B157:B158"/>
    <mergeCell ref="B212:B213"/>
    <mergeCell ref="B219:B220"/>
    <mergeCell ref="B190:B191"/>
    <mergeCell ref="B197:B198"/>
    <mergeCell ref="B199:B200"/>
    <mergeCell ref="B201:B202"/>
    <mergeCell ref="B175:B176"/>
    <mergeCell ref="B177:B178"/>
    <mergeCell ref="B179:B180"/>
    <mergeCell ref="B254:B255"/>
    <mergeCell ref="B221:B222"/>
    <mergeCell ref="B223:B224"/>
    <mergeCell ref="B230:B231"/>
    <mergeCell ref="B232:B233"/>
    <mergeCell ref="B208:B209"/>
    <mergeCell ref="B210:B211"/>
    <mergeCell ref="B291:B292"/>
    <mergeCell ref="B234:B235"/>
    <mergeCell ref="B241:B242"/>
    <mergeCell ref="B243:B244"/>
    <mergeCell ref="B245:B246"/>
    <mergeCell ref="B280:B281"/>
    <mergeCell ref="B287:B288"/>
    <mergeCell ref="B289:B290"/>
    <mergeCell ref="B256:B257"/>
    <mergeCell ref="B252:B253"/>
  </mergeCells>
  <printOptions/>
  <pageMargins left="0.7874015748031497" right="0.7874015748031497" top="0.984251968503937" bottom="0.984251968503937" header="0.5118110236220472" footer="0.5118110236220472"/>
  <pageSetup fitToHeight="0" fitToWidth="1" horizontalDpi="600" verticalDpi="600" orientation="portrait" paperSize="9" scale="80" r:id="rId1"/>
  <headerFooter alignWithMargins="0">
    <oddHeader>&amp;C&amp;"ＭＳ Ｐ明朝,標準"　</oddHeader>
  </headerFooter>
  <rowBreaks count="6" manualBreakCount="6">
    <brk id="57" max="12" man="1"/>
    <brk id="115" max="12" man="1"/>
    <brk id="170" max="12" man="1"/>
    <brk id="214" max="12" man="1"/>
    <brk id="258" max="12" man="1"/>
    <brk id="304" max="12" man="1"/>
  </rowBreaks>
</worksheet>
</file>

<file path=xl/worksheets/sheet2.xml><?xml version="1.0" encoding="utf-8"?>
<worksheet xmlns="http://schemas.openxmlformats.org/spreadsheetml/2006/main" xmlns:r="http://schemas.openxmlformats.org/officeDocument/2006/relationships">
  <dimension ref="A1:N24"/>
  <sheetViews>
    <sheetView view="pageBreakPreview" zoomScaleSheetLayoutView="100" workbookViewId="0" topLeftCell="A1">
      <selection activeCell="G371" sqref="G371"/>
    </sheetView>
  </sheetViews>
  <sheetFormatPr defaultColWidth="8.875" defaultRowHeight="13.5"/>
  <cols>
    <col min="1" max="1" width="1.875" style="0" customWidth="1"/>
    <col min="2" max="2" width="12.00390625" style="0" customWidth="1"/>
    <col min="3" max="14" width="9.875" style="0" customWidth="1"/>
  </cols>
  <sheetData>
    <row r="1" spans="1:13" ht="13.5">
      <c r="A1" s="14" t="s">
        <v>245</v>
      </c>
      <c r="C1" s="14"/>
      <c r="D1" s="14"/>
      <c r="E1" s="14"/>
      <c r="F1" s="14"/>
      <c r="G1" s="14"/>
      <c r="H1" s="14"/>
      <c r="I1" s="14"/>
      <c r="J1" s="14"/>
      <c r="K1" s="14"/>
      <c r="L1" s="14"/>
      <c r="M1" s="14"/>
    </row>
    <row r="2" spans="1:13" ht="13.5">
      <c r="A2" s="14" t="s">
        <v>205</v>
      </c>
      <c r="C2" s="14"/>
      <c r="D2" s="14"/>
      <c r="E2" s="14"/>
      <c r="F2" s="14"/>
      <c r="G2" s="14"/>
      <c r="H2" s="14"/>
      <c r="I2" s="14"/>
      <c r="J2" s="14"/>
      <c r="K2" s="14"/>
      <c r="L2" s="14"/>
      <c r="M2" s="14"/>
    </row>
    <row r="3" spans="2:14" ht="13.5">
      <c r="B3" s="14"/>
      <c r="C3" s="14"/>
      <c r="D3" s="14"/>
      <c r="E3" s="14"/>
      <c r="F3" s="14"/>
      <c r="G3" s="14"/>
      <c r="H3" s="14"/>
      <c r="I3" s="14"/>
      <c r="J3" s="14"/>
      <c r="K3" s="14"/>
      <c r="L3" s="14"/>
      <c r="N3" s="64" t="s">
        <v>198</v>
      </c>
    </row>
    <row r="4" spans="2:14" ht="69.75" customHeight="1">
      <c r="B4" s="152"/>
      <c r="C4" s="78" t="s">
        <v>201</v>
      </c>
      <c r="D4" s="2" t="s">
        <v>85</v>
      </c>
      <c r="E4" s="3" t="s">
        <v>86</v>
      </c>
      <c r="F4" s="3" t="s">
        <v>87</v>
      </c>
      <c r="G4" s="3" t="s">
        <v>88</v>
      </c>
      <c r="H4" s="3" t="s">
        <v>89</v>
      </c>
      <c r="I4" s="3" t="s">
        <v>90</v>
      </c>
      <c r="J4" s="3" t="s">
        <v>91</v>
      </c>
      <c r="K4" s="3" t="s">
        <v>92</v>
      </c>
      <c r="L4" s="3" t="s">
        <v>93</v>
      </c>
      <c r="M4" s="3" t="s">
        <v>57</v>
      </c>
      <c r="N4" s="99" t="s">
        <v>204</v>
      </c>
    </row>
    <row r="5" spans="2:14" ht="13.5">
      <c r="B5" s="185" t="s">
        <v>58</v>
      </c>
      <c r="C5" s="66">
        <v>623</v>
      </c>
      <c r="D5" s="32">
        <f>SUM(D7,D9)</f>
        <v>140</v>
      </c>
      <c r="E5" s="32">
        <f aca="true" t="shared" si="0" ref="E5:N5">SUM(E7,E9)</f>
        <v>150</v>
      </c>
      <c r="F5" s="32">
        <f t="shared" si="0"/>
        <v>278</v>
      </c>
      <c r="G5" s="32">
        <f t="shared" si="0"/>
        <v>231</v>
      </c>
      <c r="H5" s="32">
        <f t="shared" si="0"/>
        <v>105</v>
      </c>
      <c r="I5" s="32">
        <f t="shared" si="0"/>
        <v>20</v>
      </c>
      <c r="J5" s="32">
        <f t="shared" si="0"/>
        <v>138</v>
      </c>
      <c r="K5" s="32">
        <f t="shared" si="0"/>
        <v>3</v>
      </c>
      <c r="L5" s="32">
        <f t="shared" si="0"/>
        <v>36</v>
      </c>
      <c r="M5" s="32">
        <f t="shared" si="0"/>
        <v>12</v>
      </c>
      <c r="N5" s="100">
        <f t="shared" si="0"/>
        <v>0</v>
      </c>
    </row>
    <row r="6" spans="2:14" ht="13.5">
      <c r="B6" s="186"/>
      <c r="C6" s="159" t="s">
        <v>203</v>
      </c>
      <c r="D6" s="28">
        <f>D5/C5*100</f>
        <v>22.47191011235955</v>
      </c>
      <c r="E6" s="28">
        <f aca="true" t="shared" si="1" ref="E6:M6">E5/$C$5*100</f>
        <v>24.077046548956663</v>
      </c>
      <c r="F6" s="28">
        <f t="shared" si="1"/>
        <v>44.62279293739968</v>
      </c>
      <c r="G6" s="28">
        <f t="shared" si="1"/>
        <v>37.07865168539326</v>
      </c>
      <c r="H6" s="28">
        <f t="shared" si="1"/>
        <v>16.853932584269664</v>
      </c>
      <c r="I6" s="28">
        <f t="shared" si="1"/>
        <v>3.210272873194221</v>
      </c>
      <c r="J6" s="28">
        <f t="shared" si="1"/>
        <v>22.150882825040128</v>
      </c>
      <c r="K6" s="28">
        <f t="shared" si="1"/>
        <v>0.4815409309791332</v>
      </c>
      <c r="L6" s="28">
        <f t="shared" si="1"/>
        <v>5.778491171749598</v>
      </c>
      <c r="M6" s="28">
        <f t="shared" si="1"/>
        <v>1.9261637239165328</v>
      </c>
      <c r="N6" s="101">
        <f>ROUND(SUM(N5/$C5*100),1)</f>
        <v>0</v>
      </c>
    </row>
    <row r="7" spans="2:14" ht="13.5">
      <c r="B7" s="186" t="s">
        <v>25</v>
      </c>
      <c r="C7" s="83">
        <v>299</v>
      </c>
      <c r="D7" s="30">
        <v>73</v>
      </c>
      <c r="E7" s="30">
        <v>81</v>
      </c>
      <c r="F7" s="30">
        <v>125</v>
      </c>
      <c r="G7" s="30">
        <v>102</v>
      </c>
      <c r="H7" s="30">
        <v>58</v>
      </c>
      <c r="I7" s="30">
        <v>8</v>
      </c>
      <c r="J7" s="30">
        <v>74</v>
      </c>
      <c r="K7" s="30">
        <v>3</v>
      </c>
      <c r="L7" s="30">
        <v>10</v>
      </c>
      <c r="M7" s="30">
        <v>2</v>
      </c>
      <c r="N7" s="102">
        <v>0</v>
      </c>
    </row>
    <row r="8" spans="2:14" ht="13.5">
      <c r="B8" s="186"/>
      <c r="C8" s="159" t="s">
        <v>203</v>
      </c>
      <c r="D8" s="28">
        <f>D7/C7*100</f>
        <v>24.414715719063544</v>
      </c>
      <c r="E8" s="28">
        <f aca="true" t="shared" si="2" ref="E8:M8">E7/$C$5*100</f>
        <v>13.001605136436597</v>
      </c>
      <c r="F8" s="28">
        <f t="shared" si="2"/>
        <v>20.064205457463885</v>
      </c>
      <c r="G8" s="28">
        <f t="shared" si="2"/>
        <v>16.37239165329053</v>
      </c>
      <c r="H8" s="28">
        <f t="shared" si="2"/>
        <v>9.309791332263243</v>
      </c>
      <c r="I8" s="28">
        <f t="shared" si="2"/>
        <v>1.2841091492776886</v>
      </c>
      <c r="J8" s="28">
        <f t="shared" si="2"/>
        <v>11.878009630818621</v>
      </c>
      <c r="K8" s="28">
        <f t="shared" si="2"/>
        <v>0.4815409309791332</v>
      </c>
      <c r="L8" s="28">
        <f t="shared" si="2"/>
        <v>1.6051364365971106</v>
      </c>
      <c r="M8" s="28">
        <f t="shared" si="2"/>
        <v>0.32102728731942215</v>
      </c>
      <c r="N8" s="101">
        <f>ROUND(SUM(N7/$C7*100),1)</f>
        <v>0</v>
      </c>
    </row>
    <row r="9" spans="2:14" ht="13.5">
      <c r="B9" s="186" t="s">
        <v>26</v>
      </c>
      <c r="C9" s="83">
        <v>324</v>
      </c>
      <c r="D9" s="30">
        <v>67</v>
      </c>
      <c r="E9" s="30">
        <v>69</v>
      </c>
      <c r="F9" s="30">
        <v>153</v>
      </c>
      <c r="G9" s="30">
        <v>129</v>
      </c>
      <c r="H9" s="30">
        <v>47</v>
      </c>
      <c r="I9" s="30">
        <v>12</v>
      </c>
      <c r="J9" s="30">
        <v>64</v>
      </c>
      <c r="K9" s="30">
        <v>0</v>
      </c>
      <c r="L9" s="30">
        <v>26</v>
      </c>
      <c r="M9" s="30">
        <v>10</v>
      </c>
      <c r="N9" s="102">
        <v>0</v>
      </c>
    </row>
    <row r="10" spans="2:14" ht="13.5">
      <c r="B10" s="187"/>
      <c r="C10" s="160" t="s">
        <v>202</v>
      </c>
      <c r="D10" s="12">
        <f>D9/C9*100</f>
        <v>20.679012345679013</v>
      </c>
      <c r="E10" s="12">
        <f aca="true" t="shared" si="3" ref="E10:M10">E9/$C$5*100</f>
        <v>11.075441412520064</v>
      </c>
      <c r="F10" s="12">
        <f t="shared" si="3"/>
        <v>24.558587479935795</v>
      </c>
      <c r="G10" s="12">
        <f t="shared" si="3"/>
        <v>20.706260032102726</v>
      </c>
      <c r="H10" s="12">
        <f t="shared" si="3"/>
        <v>7.54414125200642</v>
      </c>
      <c r="I10" s="12">
        <f t="shared" si="3"/>
        <v>1.9261637239165328</v>
      </c>
      <c r="J10" s="12">
        <f t="shared" si="3"/>
        <v>10.272873194221509</v>
      </c>
      <c r="K10" s="12">
        <f t="shared" si="3"/>
        <v>0</v>
      </c>
      <c r="L10" s="12">
        <f t="shared" si="3"/>
        <v>4.173354735152488</v>
      </c>
      <c r="M10" s="12">
        <f t="shared" si="3"/>
        <v>1.6051364365971106</v>
      </c>
      <c r="N10" s="103">
        <f>ROUND(SUM(N9/$C9*100),1)</f>
        <v>0</v>
      </c>
    </row>
    <row r="11" spans="1:14" ht="13.5">
      <c r="A11" s="34"/>
      <c r="B11" s="35"/>
      <c r="C11" s="34"/>
      <c r="D11" s="34"/>
      <c r="E11" s="34"/>
      <c r="F11" s="34"/>
      <c r="G11" s="34"/>
      <c r="H11" s="34"/>
      <c r="I11" s="34"/>
      <c r="J11" s="34"/>
      <c r="K11" s="34"/>
      <c r="L11" s="34"/>
      <c r="M11" s="34"/>
      <c r="N11" s="35"/>
    </row>
    <row r="12" spans="1:14" ht="13.5">
      <c r="A12" s="34"/>
      <c r="B12" s="35"/>
      <c r="C12" s="34"/>
      <c r="D12" s="34"/>
      <c r="E12" s="34"/>
      <c r="F12" s="34"/>
      <c r="G12" s="34"/>
      <c r="H12" s="34"/>
      <c r="I12" s="34"/>
      <c r="J12" s="34"/>
      <c r="K12" s="34"/>
      <c r="L12" s="34"/>
      <c r="M12" s="34"/>
      <c r="N12" s="35"/>
    </row>
    <row r="13" spans="1:14" ht="13.5">
      <c r="A13" s="11" t="s">
        <v>246</v>
      </c>
      <c r="C13" s="11"/>
      <c r="D13" s="11"/>
      <c r="E13" s="11"/>
      <c r="F13" s="11"/>
      <c r="G13" s="11"/>
      <c r="H13" s="11"/>
      <c r="I13" s="34"/>
      <c r="J13" s="34"/>
      <c r="K13" s="34"/>
      <c r="L13" s="34"/>
      <c r="M13" s="34"/>
      <c r="N13" s="35"/>
    </row>
    <row r="14" spans="1:14" ht="13.5">
      <c r="A14" s="11" t="s">
        <v>130</v>
      </c>
      <c r="C14" s="11"/>
      <c r="D14" s="11"/>
      <c r="E14" s="11"/>
      <c r="F14" s="11"/>
      <c r="G14" s="11"/>
      <c r="H14" s="11"/>
      <c r="I14" s="34"/>
      <c r="J14" s="34"/>
      <c r="K14" s="34"/>
      <c r="L14" s="34"/>
      <c r="M14" s="34"/>
      <c r="N14" s="35"/>
    </row>
    <row r="15" spans="2:14" ht="13.5">
      <c r="B15" s="11"/>
      <c r="C15" s="11"/>
      <c r="D15" s="11"/>
      <c r="E15" s="11"/>
      <c r="F15" s="11"/>
      <c r="G15" s="11"/>
      <c r="H15" s="64" t="s">
        <v>198</v>
      </c>
      <c r="I15" s="36"/>
      <c r="J15" s="36"/>
      <c r="K15" s="36"/>
      <c r="L15" s="36"/>
      <c r="M15" s="36"/>
      <c r="N15" s="35"/>
    </row>
    <row r="16" spans="2:14" ht="27">
      <c r="B16" s="152"/>
      <c r="C16" s="44" t="s">
        <v>58</v>
      </c>
      <c r="D16" s="2" t="s">
        <v>94</v>
      </c>
      <c r="E16" s="3" t="s">
        <v>95</v>
      </c>
      <c r="F16" s="3" t="s">
        <v>96</v>
      </c>
      <c r="G16" s="3" t="s">
        <v>97</v>
      </c>
      <c r="H16" s="4" t="s">
        <v>62</v>
      </c>
      <c r="I16" s="37"/>
      <c r="J16" s="37"/>
      <c r="K16" s="37"/>
      <c r="L16" s="37"/>
      <c r="M16" s="37"/>
      <c r="N16" s="35"/>
    </row>
    <row r="17" spans="2:14" ht="13.5">
      <c r="B17" s="185" t="s">
        <v>58</v>
      </c>
      <c r="C17" s="46">
        <f aca="true" t="shared" si="4" ref="C17:H17">SUM(C19,C21)</f>
        <v>623</v>
      </c>
      <c r="D17" s="32">
        <f t="shared" si="4"/>
        <v>66</v>
      </c>
      <c r="E17" s="32">
        <f t="shared" si="4"/>
        <v>214</v>
      </c>
      <c r="F17" s="32">
        <f t="shared" si="4"/>
        <v>151</v>
      </c>
      <c r="G17" s="32">
        <f t="shared" si="4"/>
        <v>176</v>
      </c>
      <c r="H17" s="33">
        <f t="shared" si="4"/>
        <v>16</v>
      </c>
      <c r="I17" s="38"/>
      <c r="J17" s="38"/>
      <c r="K17" s="38"/>
      <c r="L17" s="38"/>
      <c r="M17" s="38"/>
      <c r="N17" s="35"/>
    </row>
    <row r="18" spans="2:14" ht="13.5">
      <c r="B18" s="186"/>
      <c r="C18" s="143">
        <f>SUM(D18:H18)</f>
        <v>99.99999999999999</v>
      </c>
      <c r="D18" s="70">
        <f>ROUND(SUM(D17/$C17*100),1)</f>
        <v>10.6</v>
      </c>
      <c r="E18" s="28">
        <f>ROUND(SUM(E17/$C17*100),1)</f>
        <v>34.3</v>
      </c>
      <c r="F18" s="28">
        <f>ROUND(SUM(F17/$C17*100),1)</f>
        <v>24.2</v>
      </c>
      <c r="G18" s="28">
        <f>ROUND(SUM(G17/$C17*100),1)</f>
        <v>28.3</v>
      </c>
      <c r="H18" s="29">
        <f>ROUND(SUM(H17/$C17*100),1)</f>
        <v>2.6</v>
      </c>
      <c r="I18" s="37"/>
      <c r="J18" s="37"/>
      <c r="K18" s="37"/>
      <c r="L18" s="37"/>
      <c r="M18" s="37"/>
      <c r="N18" s="35"/>
    </row>
    <row r="19" spans="2:14" ht="13.5">
      <c r="B19" s="186" t="s">
        <v>25</v>
      </c>
      <c r="C19" s="46">
        <f>SUM(D19:H19)</f>
        <v>299</v>
      </c>
      <c r="D19" s="30">
        <v>39</v>
      </c>
      <c r="E19" s="30">
        <v>111</v>
      </c>
      <c r="F19" s="30">
        <v>70</v>
      </c>
      <c r="G19" s="30">
        <v>71</v>
      </c>
      <c r="H19" s="31">
        <v>8</v>
      </c>
      <c r="I19" s="38"/>
      <c r="J19" s="38"/>
      <c r="K19" s="38"/>
      <c r="L19" s="38"/>
      <c r="M19" s="38"/>
      <c r="N19" s="35"/>
    </row>
    <row r="20" spans="2:14" ht="13.5">
      <c r="B20" s="186"/>
      <c r="C20" s="144">
        <f>SUM(D20:H20)</f>
        <v>100</v>
      </c>
      <c r="D20" s="70">
        <f>ROUND(SUM(D19/$C19*100),1)</f>
        <v>13</v>
      </c>
      <c r="E20" s="28">
        <f>ROUND(SUM(E19/$C19*100),1)+0.1</f>
        <v>37.2</v>
      </c>
      <c r="F20" s="28">
        <f>ROUND(SUM(F19/$C19*100),1)</f>
        <v>23.4</v>
      </c>
      <c r="G20" s="28">
        <f>ROUND(SUM(G19/$C19*100),1)</f>
        <v>23.7</v>
      </c>
      <c r="H20" s="29">
        <f>ROUND(SUM(H19/$C19*100),1)</f>
        <v>2.7</v>
      </c>
      <c r="I20" s="37"/>
      <c r="J20" s="37"/>
      <c r="K20" s="37"/>
      <c r="L20" s="37"/>
      <c r="M20" s="37"/>
      <c r="N20" s="35"/>
    </row>
    <row r="21" spans="2:14" ht="13.5">
      <c r="B21" s="186" t="s">
        <v>26</v>
      </c>
      <c r="C21" s="45">
        <f>SUM(D21:H21)</f>
        <v>324</v>
      </c>
      <c r="D21" s="30">
        <v>27</v>
      </c>
      <c r="E21" s="30">
        <v>103</v>
      </c>
      <c r="F21" s="30">
        <v>81</v>
      </c>
      <c r="G21" s="30">
        <v>105</v>
      </c>
      <c r="H21" s="31">
        <v>8</v>
      </c>
      <c r="I21" s="38"/>
      <c r="J21" s="38"/>
      <c r="K21" s="38"/>
      <c r="L21" s="38"/>
      <c r="M21" s="38"/>
      <c r="N21" s="35"/>
    </row>
    <row r="22" spans="2:14" ht="13.5">
      <c r="B22" s="187"/>
      <c r="C22" s="145">
        <f>SUM(D22:H22)</f>
        <v>100</v>
      </c>
      <c r="D22" s="12">
        <f>ROUND(SUM(D21/$C21*100),1)</f>
        <v>8.3</v>
      </c>
      <c r="E22" s="12">
        <f>ROUND(SUM(E21/$C21*100),1)</f>
        <v>31.8</v>
      </c>
      <c r="F22" s="12">
        <f>ROUND(SUM(F21/$C21*100),1)</f>
        <v>25</v>
      </c>
      <c r="G22" s="12">
        <f>ROUND(SUM(G21/$C21*100),1)</f>
        <v>32.4</v>
      </c>
      <c r="H22" s="13">
        <f>ROUND(SUM(H21/$C21*100),1)</f>
        <v>2.5</v>
      </c>
      <c r="I22" s="35"/>
      <c r="J22" s="35"/>
      <c r="K22" s="35"/>
      <c r="L22" s="35"/>
      <c r="M22" s="35"/>
      <c r="N22" s="35"/>
    </row>
    <row r="23" spans="1:14" ht="13.5">
      <c r="A23" s="35"/>
      <c r="B23" s="35"/>
      <c r="C23" s="35"/>
      <c r="D23" s="35"/>
      <c r="E23" s="35"/>
      <c r="F23" s="35"/>
      <c r="G23" s="35"/>
      <c r="H23" s="35"/>
      <c r="I23" s="35"/>
      <c r="J23" s="35"/>
      <c r="K23" s="35"/>
      <c r="L23" s="35"/>
      <c r="M23" s="35"/>
      <c r="N23" s="35"/>
    </row>
    <row r="24" spans="1:14" ht="13.5">
      <c r="A24" s="35"/>
      <c r="B24" s="35"/>
      <c r="C24" s="35"/>
      <c r="D24" s="35"/>
      <c r="E24" s="35"/>
      <c r="F24" s="35"/>
      <c r="G24" s="35"/>
      <c r="H24" s="35"/>
      <c r="I24" s="35"/>
      <c r="J24" s="35"/>
      <c r="K24" s="35"/>
      <c r="L24" s="35"/>
      <c r="M24" s="35"/>
      <c r="N24" s="35"/>
    </row>
  </sheetData>
  <sheetProtection/>
  <mergeCells count="6">
    <mergeCell ref="B5:B6"/>
    <mergeCell ref="B7:B8"/>
    <mergeCell ref="B9:B10"/>
    <mergeCell ref="B17:B18"/>
    <mergeCell ref="B19:B20"/>
    <mergeCell ref="B21:B22"/>
  </mergeCells>
  <printOptions/>
  <pageMargins left="0.7874015748031497" right="0.7874015748031497" top="0.984251968503937" bottom="0.984251968503937" header="0.5118110236220472" footer="0.5118110236220472"/>
  <pageSetup horizontalDpi="600" verticalDpi="600" orientation="portrait" paperSize="9" scale="65" r:id="rId1"/>
  <headerFooter alignWithMargins="0">
    <oddHeader>&amp;C&amp;"ＭＳ Ｐ明朝,標準"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L72"/>
  <sheetViews>
    <sheetView view="pageBreakPreview" zoomScaleSheetLayoutView="100" workbookViewId="0" topLeftCell="A1">
      <selection activeCell="G371" sqref="G371"/>
    </sheetView>
  </sheetViews>
  <sheetFormatPr defaultColWidth="8.875" defaultRowHeight="13.5"/>
  <cols>
    <col min="1" max="1" width="2.50390625" style="0" customWidth="1"/>
    <col min="2" max="2" width="10.625" style="0" customWidth="1"/>
    <col min="3" max="6" width="8.875" style="0" customWidth="1"/>
    <col min="7" max="7" width="9.00390625" style="47" customWidth="1"/>
  </cols>
  <sheetData>
    <row r="1" spans="1:3" ht="13.5">
      <c r="A1" s="1" t="s">
        <v>247</v>
      </c>
      <c r="C1" s="1"/>
    </row>
    <row r="2" spans="1:3" ht="13.5">
      <c r="A2" s="39" t="s">
        <v>98</v>
      </c>
      <c r="C2" s="1"/>
    </row>
    <row r="3" spans="3:11" ht="13.5">
      <c r="C3" s="1"/>
      <c r="D3" s="1"/>
      <c r="E3" s="1"/>
      <c r="F3" s="1"/>
      <c r="G3" s="43"/>
      <c r="H3" s="1"/>
      <c r="I3" s="1"/>
      <c r="J3" s="1"/>
      <c r="K3" s="64" t="s">
        <v>198</v>
      </c>
    </row>
    <row r="4" spans="2:11" ht="67.5">
      <c r="B4" s="192"/>
      <c r="C4" s="193"/>
      <c r="D4" s="193"/>
      <c r="E4" s="193"/>
      <c r="F4" s="194"/>
      <c r="G4" s="56" t="s">
        <v>58</v>
      </c>
      <c r="H4" s="2" t="s">
        <v>0</v>
      </c>
      <c r="I4" s="3" t="s">
        <v>262</v>
      </c>
      <c r="J4" s="3" t="s">
        <v>263</v>
      </c>
      <c r="K4" s="4" t="s">
        <v>62</v>
      </c>
    </row>
    <row r="5" spans="2:11" ht="13.5">
      <c r="B5" s="188" t="s">
        <v>58</v>
      </c>
      <c r="C5" s="15" t="s">
        <v>1</v>
      </c>
      <c r="D5" s="16"/>
      <c r="E5" s="16"/>
      <c r="F5" s="17"/>
      <c r="G5" s="57">
        <f>SUM(,G27,G49)</f>
        <v>623</v>
      </c>
      <c r="H5" s="5">
        <f>SUM(H27,H49)</f>
        <v>398</v>
      </c>
      <c r="I5" s="6">
        <f>SUM(I27,I49)</f>
        <v>21</v>
      </c>
      <c r="J5" s="6">
        <f>SUM(J27,J49)</f>
        <v>185</v>
      </c>
      <c r="K5" s="7">
        <f>SUM(K27,K49)</f>
        <v>19</v>
      </c>
    </row>
    <row r="6" spans="2:11" ht="13.5">
      <c r="B6" s="189"/>
      <c r="C6" s="18"/>
      <c r="D6" s="19"/>
      <c r="E6" s="19"/>
      <c r="F6" s="20"/>
      <c r="G6" s="146">
        <f>SUM(H6:K6)</f>
        <v>100</v>
      </c>
      <c r="H6" s="8">
        <f>ROUND(H5/$G5*100,1)</f>
        <v>63.9</v>
      </c>
      <c r="I6" s="9">
        <f>ROUND(I5/$G5*100,1)</f>
        <v>3.4</v>
      </c>
      <c r="J6" s="9">
        <f>ROUND(J5/$G5*100,1)</f>
        <v>29.7</v>
      </c>
      <c r="K6" s="10">
        <f>ROUND(K5/$G5*100,1)</f>
        <v>3</v>
      </c>
    </row>
    <row r="7" spans="2:11" ht="13.5">
      <c r="B7" s="190"/>
      <c r="C7" s="21" t="s">
        <v>2</v>
      </c>
      <c r="D7" s="22"/>
      <c r="E7" s="22"/>
      <c r="F7" s="23"/>
      <c r="G7" s="57">
        <f>SUM(,G29,G51)</f>
        <v>623</v>
      </c>
      <c r="H7" s="24">
        <f>SUM(H29,H51)</f>
        <v>110</v>
      </c>
      <c r="I7" s="6">
        <f>SUM(I29,I51)</f>
        <v>7</v>
      </c>
      <c r="J7" s="6">
        <f>SUM(J29,J51)</f>
        <v>483</v>
      </c>
      <c r="K7" s="25">
        <f>SUM(K29,K51)</f>
        <v>23</v>
      </c>
    </row>
    <row r="8" spans="2:11" ht="13.5">
      <c r="B8" s="190"/>
      <c r="C8" s="18"/>
      <c r="D8" s="19"/>
      <c r="E8" s="19"/>
      <c r="F8" s="20"/>
      <c r="G8" s="146">
        <f>SUM(H8:K8)</f>
        <v>100</v>
      </c>
      <c r="H8" s="8">
        <f>ROUND(H7/$G7*100,1)</f>
        <v>17.7</v>
      </c>
      <c r="I8" s="9">
        <f>ROUND(I7/$G7*100,1)</f>
        <v>1.1</v>
      </c>
      <c r="J8" s="9">
        <f>ROUND(J7/$G7*100,1)</f>
        <v>77.5</v>
      </c>
      <c r="K8" s="10">
        <f>ROUND(K7/$G7*100,1)</f>
        <v>3.7</v>
      </c>
    </row>
    <row r="9" spans="2:11" ht="13.5">
      <c r="B9" s="190"/>
      <c r="C9" s="21" t="s">
        <v>3</v>
      </c>
      <c r="D9" s="22"/>
      <c r="E9" s="22"/>
      <c r="F9" s="23"/>
      <c r="G9" s="57">
        <f>SUM(,G31,G53)</f>
        <v>623</v>
      </c>
      <c r="H9" s="26">
        <f>SUM(H31,H53)</f>
        <v>366</v>
      </c>
      <c r="I9" s="27">
        <f>SUM(I31,I53)</f>
        <v>13</v>
      </c>
      <c r="J9" s="27">
        <f>SUM(J31,J53)</f>
        <v>222</v>
      </c>
      <c r="K9" s="25">
        <f>SUM(K31,K53)</f>
        <v>22</v>
      </c>
    </row>
    <row r="10" spans="2:11" ht="13.5">
      <c r="B10" s="190"/>
      <c r="C10" s="18"/>
      <c r="D10" s="19"/>
      <c r="E10" s="19"/>
      <c r="F10" s="20"/>
      <c r="G10" s="146">
        <f>SUM(H10:K10)</f>
        <v>100</v>
      </c>
      <c r="H10" s="8">
        <f>ROUND(H9/$G9*100,1)+0.1</f>
        <v>58.800000000000004</v>
      </c>
      <c r="I10" s="9">
        <f>ROUND(I9/$G9*100,1)</f>
        <v>2.1</v>
      </c>
      <c r="J10" s="9">
        <f>ROUND(J9/$G9*100,1)</f>
        <v>35.6</v>
      </c>
      <c r="K10" s="10">
        <f>ROUND(K9/$G9*100,1)</f>
        <v>3.5</v>
      </c>
    </row>
    <row r="11" spans="2:11" ht="13.5">
      <c r="B11" s="190"/>
      <c r="C11" s="21" t="s">
        <v>4</v>
      </c>
      <c r="D11" s="22"/>
      <c r="E11" s="22"/>
      <c r="F11" s="23"/>
      <c r="G11" s="57">
        <f>SUM(,G33,G55)</f>
        <v>623</v>
      </c>
      <c r="H11" s="26">
        <f>SUM(H33,H55)</f>
        <v>138</v>
      </c>
      <c r="I11" s="27">
        <f>SUM(I33,I55)</f>
        <v>18</v>
      </c>
      <c r="J11" s="27">
        <f>SUM(J33,J55)</f>
        <v>443</v>
      </c>
      <c r="K11" s="25">
        <f>SUM(K33,K55)</f>
        <v>24</v>
      </c>
    </row>
    <row r="12" spans="2:11" ht="13.5">
      <c r="B12" s="190"/>
      <c r="C12" s="18"/>
      <c r="D12" s="19"/>
      <c r="E12" s="19"/>
      <c r="F12" s="20"/>
      <c r="G12" s="146">
        <f>SUM(H12:K12)</f>
        <v>100</v>
      </c>
      <c r="H12" s="8">
        <f>ROUND(H11/$G11*100,1)</f>
        <v>22.2</v>
      </c>
      <c r="I12" s="9">
        <f>ROUND(I11/$G11*100,1)</f>
        <v>2.9</v>
      </c>
      <c r="J12" s="9">
        <f>ROUND(J11/$G11*100,1)-0.1</f>
        <v>71</v>
      </c>
      <c r="K12" s="10">
        <f>ROUND(K11/$G11*100,1)</f>
        <v>3.9</v>
      </c>
    </row>
    <row r="13" spans="2:11" ht="13.5">
      <c r="B13" s="190"/>
      <c r="C13" s="21" t="s">
        <v>5</v>
      </c>
      <c r="D13" s="22"/>
      <c r="E13" s="22"/>
      <c r="F13" s="23"/>
      <c r="G13" s="57">
        <f>SUM(,G35,G57)</f>
        <v>623</v>
      </c>
      <c r="H13" s="26">
        <f>SUM(H35,H57)</f>
        <v>84</v>
      </c>
      <c r="I13" s="27">
        <f>SUM(I35,I57)</f>
        <v>6</v>
      </c>
      <c r="J13" s="27">
        <f>SUM(J35,J57)</f>
        <v>510</v>
      </c>
      <c r="K13" s="25">
        <f>SUM(K35,K57)</f>
        <v>23</v>
      </c>
    </row>
    <row r="14" spans="2:11" ht="13.5">
      <c r="B14" s="190"/>
      <c r="C14" s="18"/>
      <c r="D14" s="19"/>
      <c r="E14" s="19"/>
      <c r="F14" s="20"/>
      <c r="G14" s="146">
        <f>SUM(H14:K14)</f>
        <v>100.00000000000001</v>
      </c>
      <c r="H14" s="8">
        <f>ROUND(H13/$G13*100,1)</f>
        <v>13.5</v>
      </c>
      <c r="I14" s="9">
        <f>ROUND(I13/$G13*100,1)</f>
        <v>1</v>
      </c>
      <c r="J14" s="9">
        <f>ROUND(J13/$G13*100,1)-0.1</f>
        <v>81.80000000000001</v>
      </c>
      <c r="K14" s="10">
        <f>ROUND(K13/$G13*100,1)</f>
        <v>3.7</v>
      </c>
    </row>
    <row r="15" spans="2:11" ht="13.5">
      <c r="B15" s="190"/>
      <c r="C15" s="21" t="s">
        <v>6</v>
      </c>
      <c r="D15" s="22"/>
      <c r="E15" s="22"/>
      <c r="F15" s="23"/>
      <c r="G15" s="57">
        <f>SUM(,G37,G59)</f>
        <v>623</v>
      </c>
      <c r="H15" s="26">
        <f>SUM(H37,H59)</f>
        <v>303</v>
      </c>
      <c r="I15" s="27">
        <f>SUM(I37,I59)</f>
        <v>27</v>
      </c>
      <c r="J15" s="27">
        <f>SUM(J37,J59)</f>
        <v>270</v>
      </c>
      <c r="K15" s="25">
        <f>SUM(K37,K59)</f>
        <v>23</v>
      </c>
    </row>
    <row r="16" spans="2:11" ht="13.5">
      <c r="B16" s="190"/>
      <c r="C16" s="18"/>
      <c r="D16" s="19"/>
      <c r="E16" s="19"/>
      <c r="F16" s="20"/>
      <c r="G16" s="146">
        <f>SUM(H16:K16)</f>
        <v>100</v>
      </c>
      <c r="H16" s="8">
        <f>ROUND(H15/$G15*100,1)+0.1</f>
        <v>48.7</v>
      </c>
      <c r="I16" s="9">
        <f>ROUND(I15/$G15*100,1)</f>
        <v>4.3</v>
      </c>
      <c r="J16" s="9">
        <f>ROUND(J15/$G15*100,1)</f>
        <v>43.3</v>
      </c>
      <c r="K16" s="10">
        <f>ROUND(K15/$G15*100,1)</f>
        <v>3.7</v>
      </c>
    </row>
    <row r="17" spans="2:11" ht="13.5">
      <c r="B17" s="190"/>
      <c r="C17" s="21" t="s">
        <v>7</v>
      </c>
      <c r="D17" s="22"/>
      <c r="E17" s="22"/>
      <c r="F17" s="23"/>
      <c r="G17" s="57">
        <f>SUM(,G39,G61)</f>
        <v>623</v>
      </c>
      <c r="H17" s="26">
        <f>SUM(H39,H61)</f>
        <v>407</v>
      </c>
      <c r="I17" s="27">
        <f>SUM(I39,I61)</f>
        <v>28</v>
      </c>
      <c r="J17" s="27">
        <f>SUM(J39,J61)</f>
        <v>163</v>
      </c>
      <c r="K17" s="25">
        <f>SUM(K39,K61)</f>
        <v>25</v>
      </c>
    </row>
    <row r="18" spans="2:11" ht="13.5">
      <c r="B18" s="190"/>
      <c r="C18" s="18"/>
      <c r="D18" s="19"/>
      <c r="E18" s="19"/>
      <c r="F18" s="20"/>
      <c r="G18" s="146">
        <f>SUM(H18:K18)</f>
        <v>100</v>
      </c>
      <c r="H18" s="8">
        <f>ROUND(H17/$G17*100,1)</f>
        <v>65.3</v>
      </c>
      <c r="I18" s="9">
        <f>ROUND(I17/$G17*100,1)</f>
        <v>4.5</v>
      </c>
      <c r="J18" s="9">
        <f>ROUND(J17/$G17*100,1)</f>
        <v>26.2</v>
      </c>
      <c r="K18" s="10">
        <f>ROUND(K17/$G17*100,1)</f>
        <v>4</v>
      </c>
    </row>
    <row r="19" spans="2:11" ht="13.5">
      <c r="B19" s="190"/>
      <c r="C19" s="21" t="s">
        <v>8</v>
      </c>
      <c r="D19" s="22"/>
      <c r="E19" s="22"/>
      <c r="F19" s="23"/>
      <c r="G19" s="57">
        <f>SUM(,G41,G63)</f>
        <v>623</v>
      </c>
      <c r="H19" s="26">
        <f>SUM(H41,H63)</f>
        <v>113</v>
      </c>
      <c r="I19" s="27">
        <f>SUM(I41,I63)</f>
        <v>22</v>
      </c>
      <c r="J19" s="27">
        <f>SUM(J41,J63)</f>
        <v>467</v>
      </c>
      <c r="K19" s="25">
        <f>SUM(K41,K63)</f>
        <v>21</v>
      </c>
    </row>
    <row r="20" spans="2:11" ht="13.5">
      <c r="B20" s="190"/>
      <c r="C20" s="18"/>
      <c r="D20" s="19"/>
      <c r="E20" s="19"/>
      <c r="F20" s="20"/>
      <c r="G20" s="146">
        <f>SUM(H20:K20)</f>
        <v>100</v>
      </c>
      <c r="H20" s="8">
        <f>ROUND(H19/$G19*100,1)</f>
        <v>18.1</v>
      </c>
      <c r="I20" s="9">
        <f>ROUND(I19/$G19*100,1)</f>
        <v>3.5</v>
      </c>
      <c r="J20" s="9">
        <f>ROUND(J19/$G19*100,1)</f>
        <v>75</v>
      </c>
      <c r="K20" s="10">
        <f>ROUND(K19/$G19*100,1)</f>
        <v>3.4</v>
      </c>
    </row>
    <row r="21" spans="2:11" ht="13.5">
      <c r="B21" s="190"/>
      <c r="C21" s="21" t="s">
        <v>178</v>
      </c>
      <c r="D21" s="22"/>
      <c r="E21" s="22"/>
      <c r="F21" s="23"/>
      <c r="G21" s="57">
        <f>SUM(,G43,G65)</f>
        <v>623</v>
      </c>
      <c r="H21" s="26">
        <f>SUM(H43,H65)</f>
        <v>101</v>
      </c>
      <c r="I21" s="27">
        <f>SUM(I43,I65)</f>
        <v>4</v>
      </c>
      <c r="J21" s="27">
        <f>SUM(J43,J65)</f>
        <v>496</v>
      </c>
      <c r="K21" s="25">
        <f>SUM(K43,K65)</f>
        <v>22</v>
      </c>
    </row>
    <row r="22" spans="2:11" ht="13.5">
      <c r="B22" s="190"/>
      <c r="C22" s="18"/>
      <c r="D22" s="19"/>
      <c r="E22" s="19"/>
      <c r="F22" s="20"/>
      <c r="G22" s="146">
        <f>SUM(H22:K22)</f>
        <v>99.99999999999999</v>
      </c>
      <c r="H22" s="8">
        <f>ROUND(H21/$G21*100,1)</f>
        <v>16.2</v>
      </c>
      <c r="I22" s="9">
        <f>ROUND(I21/$G21*100,1)</f>
        <v>0.6</v>
      </c>
      <c r="J22" s="9">
        <f>ROUND(J21/$G21*100,1)+0.1</f>
        <v>79.69999999999999</v>
      </c>
      <c r="K22" s="10">
        <f>ROUND(K21/$G21*100,1)</f>
        <v>3.5</v>
      </c>
    </row>
    <row r="23" spans="2:11" ht="13.5">
      <c r="B23" s="190"/>
      <c r="C23" s="21" t="s">
        <v>9</v>
      </c>
      <c r="D23" s="22"/>
      <c r="E23" s="22"/>
      <c r="F23" s="23"/>
      <c r="G23" s="57">
        <f>SUM(,G45,G67)</f>
        <v>623</v>
      </c>
      <c r="H23" s="26">
        <f>SUM(H45,H67)</f>
        <v>404</v>
      </c>
      <c r="I23" s="27">
        <f>SUM(I45,I67)</f>
        <v>22</v>
      </c>
      <c r="J23" s="27">
        <f>SUM(J45,J67)</f>
        <v>179</v>
      </c>
      <c r="K23" s="25">
        <f>SUM(K45,K67)</f>
        <v>18</v>
      </c>
    </row>
    <row r="24" spans="2:11" ht="13.5">
      <c r="B24" s="190"/>
      <c r="C24" s="18"/>
      <c r="D24" s="19"/>
      <c r="E24" s="19"/>
      <c r="F24" s="20"/>
      <c r="G24" s="146">
        <f>SUM(H24:K24)</f>
        <v>100</v>
      </c>
      <c r="H24" s="8">
        <f>ROUND(H23/$G23*100,1)+0.1</f>
        <v>64.89999999999999</v>
      </c>
      <c r="I24" s="9">
        <f>ROUND(I23/$G23*100,1)</f>
        <v>3.5</v>
      </c>
      <c r="J24" s="9">
        <f>ROUND(J23/$G23*100,1)</f>
        <v>28.7</v>
      </c>
      <c r="K24" s="10">
        <f>ROUND(K23/$G23*100,1)</f>
        <v>2.9</v>
      </c>
    </row>
    <row r="25" spans="2:11" ht="13.5">
      <c r="B25" s="190"/>
      <c r="C25" s="21" t="s">
        <v>163</v>
      </c>
      <c r="D25" s="22"/>
      <c r="E25" s="22"/>
      <c r="F25" s="23"/>
      <c r="G25" s="57">
        <f>SUM(,G47,G69)</f>
        <v>623</v>
      </c>
      <c r="H25" s="26">
        <f>SUM(H47,H69)</f>
        <v>274</v>
      </c>
      <c r="I25" s="27">
        <f>SUM(I47,I69)</f>
        <v>12</v>
      </c>
      <c r="J25" s="27">
        <f>SUM(J47,J69)</f>
        <v>317</v>
      </c>
      <c r="K25" s="25">
        <f>SUM(K47,K69)</f>
        <v>20</v>
      </c>
    </row>
    <row r="26" spans="2:11" ht="13.5">
      <c r="B26" s="191"/>
      <c r="C26" s="18"/>
      <c r="D26" s="19"/>
      <c r="E26" s="19"/>
      <c r="F26" s="20"/>
      <c r="G26" s="146">
        <f aca="true" t="shared" si="0" ref="G26:G70">SUM(H26:K26)</f>
        <v>100</v>
      </c>
      <c r="H26" s="8">
        <f>ROUND(H25/$G25*100,1)</f>
        <v>44</v>
      </c>
      <c r="I26" s="9">
        <f>ROUND(I25/$G25*100,1)</f>
        <v>1.9</v>
      </c>
      <c r="J26" s="9">
        <f>ROUND(J25/$G25*100,1)</f>
        <v>50.9</v>
      </c>
      <c r="K26" s="10">
        <f>ROUND(K25/$G25*100,1)</f>
        <v>3.2</v>
      </c>
    </row>
    <row r="27" spans="2:11" ht="13.5">
      <c r="B27" s="188" t="s">
        <v>27</v>
      </c>
      <c r="C27" s="15" t="s">
        <v>1</v>
      </c>
      <c r="D27" s="16"/>
      <c r="E27" s="16"/>
      <c r="F27" s="17"/>
      <c r="G27" s="57">
        <f t="shared" si="0"/>
        <v>299</v>
      </c>
      <c r="H27" s="5">
        <v>181</v>
      </c>
      <c r="I27" s="6">
        <v>13</v>
      </c>
      <c r="J27" s="6">
        <v>95</v>
      </c>
      <c r="K27" s="7">
        <v>10</v>
      </c>
    </row>
    <row r="28" spans="2:11" ht="13.5">
      <c r="B28" s="189"/>
      <c r="C28" s="18"/>
      <c r="D28" s="19"/>
      <c r="E28" s="19"/>
      <c r="F28" s="20"/>
      <c r="G28" s="146">
        <f t="shared" si="0"/>
        <v>100</v>
      </c>
      <c r="H28" s="8">
        <f>ROUND(H27/$G27*100,1)+0.1</f>
        <v>60.6</v>
      </c>
      <c r="I28" s="9">
        <f>ROUND(I27/$G27*100,1)</f>
        <v>4.3</v>
      </c>
      <c r="J28" s="9">
        <f>ROUND(J27/$G27*100,1)</f>
        <v>31.8</v>
      </c>
      <c r="K28" s="10">
        <f>ROUND(K27/$G27*100,1)</f>
        <v>3.3</v>
      </c>
    </row>
    <row r="29" spans="2:11" ht="13.5">
      <c r="B29" s="190"/>
      <c r="C29" s="21" t="s">
        <v>2</v>
      </c>
      <c r="D29" s="22"/>
      <c r="E29" s="22"/>
      <c r="F29" s="23"/>
      <c r="G29" s="57">
        <f t="shared" si="0"/>
        <v>299</v>
      </c>
      <c r="H29" s="24">
        <v>47</v>
      </c>
      <c r="I29" s="6">
        <v>5</v>
      </c>
      <c r="J29" s="6">
        <v>236</v>
      </c>
      <c r="K29" s="25">
        <v>11</v>
      </c>
    </row>
    <row r="30" spans="2:11" ht="13.5">
      <c r="B30" s="190"/>
      <c r="C30" s="18"/>
      <c r="D30" s="19"/>
      <c r="E30" s="19"/>
      <c r="F30" s="20"/>
      <c r="G30" s="146">
        <f t="shared" si="0"/>
        <v>100.00000000000001</v>
      </c>
      <c r="H30" s="8">
        <f>ROUND(H29/$G29*100,1)</f>
        <v>15.7</v>
      </c>
      <c r="I30" s="9">
        <f>ROUND(I29/$G29*100,1)</f>
        <v>1.7</v>
      </c>
      <c r="J30" s="9">
        <f>ROUND(J29/$G29*100,1)</f>
        <v>78.9</v>
      </c>
      <c r="K30" s="10">
        <f>ROUND(K29/$G29*100,1)</f>
        <v>3.7</v>
      </c>
    </row>
    <row r="31" spans="2:11" ht="13.5">
      <c r="B31" s="190"/>
      <c r="C31" s="21" t="s">
        <v>3</v>
      </c>
      <c r="D31" s="22"/>
      <c r="E31" s="22"/>
      <c r="F31" s="23"/>
      <c r="G31" s="57">
        <f t="shared" si="0"/>
        <v>299</v>
      </c>
      <c r="H31" s="26">
        <v>166</v>
      </c>
      <c r="I31" s="27">
        <v>9</v>
      </c>
      <c r="J31" s="27">
        <v>113</v>
      </c>
      <c r="K31" s="25">
        <v>11</v>
      </c>
    </row>
    <row r="32" spans="2:11" ht="13.5">
      <c r="B32" s="190"/>
      <c r="C32" s="18"/>
      <c r="D32" s="19"/>
      <c r="E32" s="19"/>
      <c r="F32" s="20"/>
      <c r="G32" s="146">
        <f t="shared" si="0"/>
        <v>100</v>
      </c>
      <c r="H32" s="8">
        <f>ROUND(H31/$G31*100,1)</f>
        <v>55.5</v>
      </c>
      <c r="I32" s="9">
        <f>ROUND(I31/$G31*100,1)</f>
        <v>3</v>
      </c>
      <c r="J32" s="9">
        <f>ROUND(J31/$G31*100,1)</f>
        <v>37.8</v>
      </c>
      <c r="K32" s="10">
        <f>ROUND(K31/$G31*100,1)</f>
        <v>3.7</v>
      </c>
    </row>
    <row r="33" spans="2:11" ht="13.5">
      <c r="B33" s="190"/>
      <c r="C33" s="21" t="s">
        <v>4</v>
      </c>
      <c r="D33" s="22"/>
      <c r="E33" s="22"/>
      <c r="F33" s="23"/>
      <c r="G33" s="57">
        <f t="shared" si="0"/>
        <v>299</v>
      </c>
      <c r="H33" s="26">
        <v>64</v>
      </c>
      <c r="I33" s="27">
        <v>11</v>
      </c>
      <c r="J33" s="27">
        <v>211</v>
      </c>
      <c r="K33" s="25">
        <v>13</v>
      </c>
    </row>
    <row r="34" spans="2:11" ht="13.5">
      <c r="B34" s="190"/>
      <c r="C34" s="18"/>
      <c r="D34" s="19"/>
      <c r="E34" s="19"/>
      <c r="F34" s="20"/>
      <c r="G34" s="146">
        <f t="shared" si="0"/>
        <v>99.99999999999999</v>
      </c>
      <c r="H34" s="8">
        <f>ROUND(H33/$G33*100,1)</f>
        <v>21.4</v>
      </c>
      <c r="I34" s="9">
        <f>ROUND(I33/$G33*100,1)</f>
        <v>3.7</v>
      </c>
      <c r="J34" s="9">
        <f>ROUND(J33/$G33*100,1)</f>
        <v>70.6</v>
      </c>
      <c r="K34" s="10">
        <f>ROUND(K33/$G33*100,1)</f>
        <v>4.3</v>
      </c>
    </row>
    <row r="35" spans="2:11" ht="13.5">
      <c r="B35" s="190"/>
      <c r="C35" s="21" t="s">
        <v>5</v>
      </c>
      <c r="D35" s="22"/>
      <c r="E35" s="22"/>
      <c r="F35" s="23"/>
      <c r="G35" s="57">
        <f t="shared" si="0"/>
        <v>299</v>
      </c>
      <c r="H35" s="26">
        <v>34</v>
      </c>
      <c r="I35" s="27">
        <v>4</v>
      </c>
      <c r="J35" s="27">
        <v>250</v>
      </c>
      <c r="K35" s="25">
        <v>11</v>
      </c>
    </row>
    <row r="36" spans="2:11" ht="13.5">
      <c r="B36" s="190"/>
      <c r="C36" s="18"/>
      <c r="D36" s="19"/>
      <c r="E36" s="19"/>
      <c r="F36" s="20"/>
      <c r="G36" s="146">
        <f t="shared" si="0"/>
        <v>100</v>
      </c>
      <c r="H36" s="8">
        <f>ROUND(H35/$G35*100,1)</f>
        <v>11.4</v>
      </c>
      <c r="I36" s="9">
        <f>ROUND(I35/$G35*100,1)</f>
        <v>1.3</v>
      </c>
      <c r="J36" s="9">
        <f>ROUND(J35/$G35*100,1)</f>
        <v>83.6</v>
      </c>
      <c r="K36" s="10">
        <f>ROUND(K35/$G35*100,1)</f>
        <v>3.7</v>
      </c>
    </row>
    <row r="37" spans="2:11" ht="13.5">
      <c r="B37" s="190"/>
      <c r="C37" s="21" t="s">
        <v>6</v>
      </c>
      <c r="D37" s="22"/>
      <c r="E37" s="22"/>
      <c r="F37" s="23"/>
      <c r="G37" s="57">
        <f t="shared" si="0"/>
        <v>299</v>
      </c>
      <c r="H37" s="26">
        <v>139</v>
      </c>
      <c r="I37" s="27">
        <v>16</v>
      </c>
      <c r="J37" s="27">
        <v>133</v>
      </c>
      <c r="K37" s="25">
        <v>11</v>
      </c>
    </row>
    <row r="38" spans="2:11" ht="13.5">
      <c r="B38" s="190"/>
      <c r="C38" s="18"/>
      <c r="D38" s="19"/>
      <c r="E38" s="19"/>
      <c r="F38" s="20"/>
      <c r="G38" s="146">
        <f t="shared" si="0"/>
        <v>100</v>
      </c>
      <c r="H38" s="8">
        <f>ROUND(H37/$G37*100,1)-0.1</f>
        <v>46.4</v>
      </c>
      <c r="I38" s="9">
        <f>ROUND(I37/$G37*100,1)</f>
        <v>5.4</v>
      </c>
      <c r="J38" s="9">
        <f>ROUND(J37/$G37*100,1)</f>
        <v>44.5</v>
      </c>
      <c r="K38" s="10">
        <f>ROUND(K37/$G37*100,1)</f>
        <v>3.7</v>
      </c>
    </row>
    <row r="39" spans="2:11" ht="13.5">
      <c r="B39" s="190"/>
      <c r="C39" s="21" t="s">
        <v>7</v>
      </c>
      <c r="D39" s="22"/>
      <c r="E39" s="22"/>
      <c r="F39" s="23"/>
      <c r="G39" s="57">
        <f t="shared" si="0"/>
        <v>299</v>
      </c>
      <c r="H39" s="26">
        <v>198</v>
      </c>
      <c r="I39" s="27">
        <v>14</v>
      </c>
      <c r="J39" s="27">
        <v>75</v>
      </c>
      <c r="K39" s="25">
        <v>12</v>
      </c>
    </row>
    <row r="40" spans="2:11" ht="13.5">
      <c r="B40" s="190"/>
      <c r="C40" s="18"/>
      <c r="D40" s="19"/>
      <c r="E40" s="19"/>
      <c r="F40" s="20"/>
      <c r="G40" s="146">
        <f t="shared" si="0"/>
        <v>100</v>
      </c>
      <c r="H40" s="8">
        <f>ROUND(H39/$G39*100,1)</f>
        <v>66.2</v>
      </c>
      <c r="I40" s="9">
        <f>ROUND(I39/$G39*100,1)</f>
        <v>4.7</v>
      </c>
      <c r="J40" s="9">
        <f>ROUND(J39/$G39*100,1)</f>
        <v>25.1</v>
      </c>
      <c r="K40" s="10">
        <f>ROUND(K39/$G39*100,1)</f>
        <v>4</v>
      </c>
    </row>
    <row r="41" spans="2:11" ht="13.5">
      <c r="B41" s="190"/>
      <c r="C41" s="21" t="s">
        <v>8</v>
      </c>
      <c r="D41" s="22"/>
      <c r="E41" s="22"/>
      <c r="F41" s="23"/>
      <c r="G41" s="57">
        <f t="shared" si="0"/>
        <v>299</v>
      </c>
      <c r="H41" s="26">
        <v>52</v>
      </c>
      <c r="I41" s="27">
        <v>15</v>
      </c>
      <c r="J41" s="27">
        <v>221</v>
      </c>
      <c r="K41" s="25">
        <v>11</v>
      </c>
    </row>
    <row r="42" spans="2:11" ht="13.5">
      <c r="B42" s="190"/>
      <c r="C42" s="18"/>
      <c r="D42" s="19"/>
      <c r="E42" s="19"/>
      <c r="F42" s="20"/>
      <c r="G42" s="146">
        <f t="shared" si="0"/>
        <v>100.00000000000001</v>
      </c>
      <c r="H42" s="8">
        <f>ROUND(H41/$G41*100,1)</f>
        <v>17.4</v>
      </c>
      <c r="I42" s="9">
        <f>ROUND(I41/$G41*100,1)</f>
        <v>5</v>
      </c>
      <c r="J42" s="9">
        <f>ROUND(J41/$G41*100,1)</f>
        <v>73.9</v>
      </c>
      <c r="K42" s="10">
        <f>ROUND(K41/$G41*100,1)</f>
        <v>3.7</v>
      </c>
    </row>
    <row r="43" spans="2:11" ht="13.5">
      <c r="B43" s="190"/>
      <c r="C43" s="21" t="s">
        <v>179</v>
      </c>
      <c r="D43" s="22"/>
      <c r="E43" s="22"/>
      <c r="F43" s="23"/>
      <c r="G43" s="57">
        <f t="shared" si="0"/>
        <v>299</v>
      </c>
      <c r="H43" s="26">
        <v>46</v>
      </c>
      <c r="I43" s="27">
        <v>2</v>
      </c>
      <c r="J43" s="27">
        <v>240</v>
      </c>
      <c r="K43" s="25">
        <v>11</v>
      </c>
    </row>
    <row r="44" spans="2:11" ht="13.5">
      <c r="B44" s="190"/>
      <c r="C44" s="18"/>
      <c r="D44" s="19"/>
      <c r="E44" s="19"/>
      <c r="F44" s="20"/>
      <c r="G44" s="146">
        <f t="shared" si="0"/>
        <v>100.00000000000001</v>
      </c>
      <c r="H44" s="8">
        <f>ROUND(H43/$G43*100,1)</f>
        <v>15.4</v>
      </c>
      <c r="I44" s="9">
        <f>ROUND(I43/$G43*100,1)</f>
        <v>0.7</v>
      </c>
      <c r="J44" s="9">
        <f>ROUND(J43/$G43*100,1)-0.1</f>
        <v>80.2</v>
      </c>
      <c r="K44" s="10">
        <f>ROUND(K43/$G43*100,1)</f>
        <v>3.7</v>
      </c>
    </row>
    <row r="45" spans="2:11" ht="13.5">
      <c r="B45" s="190"/>
      <c r="C45" s="21" t="s">
        <v>9</v>
      </c>
      <c r="D45" s="22"/>
      <c r="E45" s="22"/>
      <c r="F45" s="23"/>
      <c r="G45" s="57">
        <f t="shared" si="0"/>
        <v>299</v>
      </c>
      <c r="H45" s="26">
        <v>181</v>
      </c>
      <c r="I45" s="27">
        <v>12</v>
      </c>
      <c r="J45" s="27">
        <v>96</v>
      </c>
      <c r="K45" s="25">
        <v>10</v>
      </c>
    </row>
    <row r="46" spans="2:11" ht="13.5">
      <c r="B46" s="190"/>
      <c r="C46" s="18"/>
      <c r="D46" s="19"/>
      <c r="E46" s="19"/>
      <c r="F46" s="20"/>
      <c r="G46" s="146">
        <f t="shared" si="0"/>
        <v>99.99999999999999</v>
      </c>
      <c r="H46" s="8">
        <f>ROUND(H45/$G45*100,1)+0.1</f>
        <v>60.6</v>
      </c>
      <c r="I46" s="9">
        <f>ROUND(I45/$G45*100,1)</f>
        <v>4</v>
      </c>
      <c r="J46" s="9">
        <f>ROUND(J45/$G45*100,1)</f>
        <v>32.1</v>
      </c>
      <c r="K46" s="10">
        <f>ROUND(K45/$G45*100,1)</f>
        <v>3.3</v>
      </c>
    </row>
    <row r="47" spans="2:11" ht="13.5">
      <c r="B47" s="190"/>
      <c r="C47" s="21" t="s">
        <v>163</v>
      </c>
      <c r="D47" s="22"/>
      <c r="E47" s="22"/>
      <c r="F47" s="23"/>
      <c r="G47" s="57">
        <f t="shared" si="0"/>
        <v>299</v>
      </c>
      <c r="H47" s="26">
        <v>133</v>
      </c>
      <c r="I47" s="27">
        <v>8</v>
      </c>
      <c r="J47" s="27">
        <v>149</v>
      </c>
      <c r="K47" s="25">
        <v>9</v>
      </c>
    </row>
    <row r="48" spans="2:11" ht="13.5">
      <c r="B48" s="191"/>
      <c r="C48" s="18"/>
      <c r="D48" s="19"/>
      <c r="E48" s="19"/>
      <c r="F48" s="20"/>
      <c r="G48" s="146">
        <f t="shared" si="0"/>
        <v>100</v>
      </c>
      <c r="H48" s="8">
        <f>ROUND(H47/$G47*100,1)</f>
        <v>44.5</v>
      </c>
      <c r="I48" s="9">
        <f>ROUND(I47/$G47*100,1)</f>
        <v>2.7</v>
      </c>
      <c r="J48" s="9">
        <f>ROUND(J47/$G47*100,1)</f>
        <v>49.8</v>
      </c>
      <c r="K48" s="10">
        <f>ROUND(K47/$G47*100,1)</f>
        <v>3</v>
      </c>
    </row>
    <row r="49" spans="2:11" ht="13.5">
      <c r="B49" s="188" t="s">
        <v>26</v>
      </c>
      <c r="C49" s="15" t="s">
        <v>1</v>
      </c>
      <c r="D49" s="16"/>
      <c r="E49" s="16"/>
      <c r="F49" s="17"/>
      <c r="G49" s="57">
        <f t="shared" si="0"/>
        <v>324</v>
      </c>
      <c r="H49" s="5">
        <v>217</v>
      </c>
      <c r="I49" s="6">
        <v>8</v>
      </c>
      <c r="J49" s="6">
        <v>90</v>
      </c>
      <c r="K49" s="7">
        <v>9</v>
      </c>
    </row>
    <row r="50" spans="2:11" ht="13.5">
      <c r="B50" s="189"/>
      <c r="C50" s="18"/>
      <c r="D50" s="19"/>
      <c r="E50" s="19"/>
      <c r="F50" s="20"/>
      <c r="G50" s="146">
        <f t="shared" si="0"/>
        <v>100</v>
      </c>
      <c r="H50" s="8">
        <f>ROUND(H49/$G49*100,1)-0.1</f>
        <v>66.9</v>
      </c>
      <c r="I50" s="9">
        <f>ROUND(I49/$G49*100,1)</f>
        <v>2.5</v>
      </c>
      <c r="J50" s="9">
        <f>ROUND(J49/$G49*100,1)</f>
        <v>27.8</v>
      </c>
      <c r="K50" s="10">
        <f>ROUND(K49/$G49*100,1)</f>
        <v>2.8</v>
      </c>
    </row>
    <row r="51" spans="2:11" ht="13.5">
      <c r="B51" s="190"/>
      <c r="C51" s="21" t="s">
        <v>2</v>
      </c>
      <c r="D51" s="22"/>
      <c r="E51" s="22"/>
      <c r="F51" s="23"/>
      <c r="G51" s="57">
        <f t="shared" si="0"/>
        <v>324</v>
      </c>
      <c r="H51" s="26">
        <v>63</v>
      </c>
      <c r="I51" s="27">
        <v>2</v>
      </c>
      <c r="J51" s="27">
        <v>247</v>
      </c>
      <c r="K51" s="25">
        <v>12</v>
      </c>
    </row>
    <row r="52" spans="2:11" ht="13.5">
      <c r="B52" s="190"/>
      <c r="C52" s="18"/>
      <c r="D52" s="19"/>
      <c r="E52" s="19"/>
      <c r="F52" s="20"/>
      <c r="G52" s="146">
        <f t="shared" si="0"/>
        <v>100</v>
      </c>
      <c r="H52" s="8">
        <f>ROUND(H51/$G51*100,1)</f>
        <v>19.4</v>
      </c>
      <c r="I52" s="9">
        <f>ROUND(I51/$G51*100,1)</f>
        <v>0.6</v>
      </c>
      <c r="J52" s="9">
        <f>ROUND(J51/$G51*100,1)+0.1</f>
        <v>76.3</v>
      </c>
      <c r="K52" s="10">
        <f>ROUND(K51/$G51*100,1)</f>
        <v>3.7</v>
      </c>
    </row>
    <row r="53" spans="2:11" ht="13.5">
      <c r="B53" s="190"/>
      <c r="C53" s="21" t="s">
        <v>3</v>
      </c>
      <c r="D53" s="22"/>
      <c r="E53" s="22"/>
      <c r="F53" s="23"/>
      <c r="G53" s="57">
        <f t="shared" si="0"/>
        <v>324</v>
      </c>
      <c r="H53" s="26">
        <v>200</v>
      </c>
      <c r="I53" s="27">
        <v>4</v>
      </c>
      <c r="J53" s="27">
        <v>109</v>
      </c>
      <c r="K53" s="25">
        <v>11</v>
      </c>
    </row>
    <row r="54" spans="2:11" ht="13.5">
      <c r="B54" s="190"/>
      <c r="C54" s="18"/>
      <c r="D54" s="19"/>
      <c r="E54" s="19"/>
      <c r="F54" s="20"/>
      <c r="G54" s="146">
        <f t="shared" si="0"/>
        <v>100.00000000000001</v>
      </c>
      <c r="H54" s="8">
        <f>ROUND(H53/$G53*100,1)+0.1</f>
        <v>61.800000000000004</v>
      </c>
      <c r="I54" s="9">
        <f>ROUND(I53/$G53*100,1)</f>
        <v>1.2</v>
      </c>
      <c r="J54" s="9">
        <f>ROUND(J53/$G53*100,1)</f>
        <v>33.6</v>
      </c>
      <c r="K54" s="10">
        <f>ROUND(K53/$G53*100,1)</f>
        <v>3.4</v>
      </c>
    </row>
    <row r="55" spans="2:11" ht="13.5">
      <c r="B55" s="190"/>
      <c r="C55" s="21" t="s">
        <v>4</v>
      </c>
      <c r="D55" s="22"/>
      <c r="E55" s="22"/>
      <c r="F55" s="23"/>
      <c r="G55" s="57">
        <f t="shared" si="0"/>
        <v>324</v>
      </c>
      <c r="H55" s="26">
        <v>74</v>
      </c>
      <c r="I55" s="27">
        <v>7</v>
      </c>
      <c r="J55" s="27">
        <v>232</v>
      </c>
      <c r="K55" s="25">
        <v>11</v>
      </c>
    </row>
    <row r="56" spans="2:11" ht="13.5">
      <c r="B56" s="190"/>
      <c r="C56" s="18"/>
      <c r="D56" s="19"/>
      <c r="E56" s="19"/>
      <c r="F56" s="20"/>
      <c r="G56" s="146">
        <f t="shared" si="0"/>
        <v>100</v>
      </c>
      <c r="H56" s="8">
        <f>ROUND(H55/$G55*100,1)</f>
        <v>22.8</v>
      </c>
      <c r="I56" s="9">
        <f>ROUND(I55/$G55*100,1)</f>
        <v>2.2</v>
      </c>
      <c r="J56" s="9">
        <f>ROUND(J55/$G55*100,1)</f>
        <v>71.6</v>
      </c>
      <c r="K56" s="10">
        <f>ROUND(K55/$G55*100,1)</f>
        <v>3.4</v>
      </c>
    </row>
    <row r="57" spans="2:11" ht="13.5">
      <c r="B57" s="190"/>
      <c r="C57" s="21" t="s">
        <v>5</v>
      </c>
      <c r="D57" s="22"/>
      <c r="E57" s="22"/>
      <c r="F57" s="23"/>
      <c r="G57" s="57">
        <f t="shared" si="0"/>
        <v>324</v>
      </c>
      <c r="H57" s="26">
        <v>50</v>
      </c>
      <c r="I57" s="27">
        <v>2</v>
      </c>
      <c r="J57" s="27">
        <v>260</v>
      </c>
      <c r="K57" s="25">
        <v>12</v>
      </c>
    </row>
    <row r="58" spans="2:11" ht="13.5">
      <c r="B58" s="190"/>
      <c r="C58" s="18"/>
      <c r="D58" s="19"/>
      <c r="E58" s="19"/>
      <c r="F58" s="20"/>
      <c r="G58" s="146">
        <f t="shared" si="0"/>
        <v>100</v>
      </c>
      <c r="H58" s="8">
        <f>ROUND(H57/$G57*100,1)</f>
        <v>15.4</v>
      </c>
      <c r="I58" s="9">
        <f>ROUND(I57/$G57*100,1)</f>
        <v>0.6</v>
      </c>
      <c r="J58" s="9">
        <f>ROUND(J57/$G57*100,1)+0.1</f>
        <v>80.3</v>
      </c>
      <c r="K58" s="10">
        <f>ROUND(K57/$G57*100,1)</f>
        <v>3.7</v>
      </c>
    </row>
    <row r="59" spans="2:11" ht="13.5">
      <c r="B59" s="190"/>
      <c r="C59" s="21" t="s">
        <v>6</v>
      </c>
      <c r="D59" s="22"/>
      <c r="E59" s="22"/>
      <c r="F59" s="23"/>
      <c r="G59" s="57">
        <f t="shared" si="0"/>
        <v>324</v>
      </c>
      <c r="H59" s="26">
        <v>164</v>
      </c>
      <c r="I59" s="27">
        <v>11</v>
      </c>
      <c r="J59" s="27">
        <v>137</v>
      </c>
      <c r="K59" s="25">
        <v>12</v>
      </c>
    </row>
    <row r="60" spans="2:11" ht="13.5">
      <c r="B60" s="190"/>
      <c r="C60" s="18"/>
      <c r="D60" s="19"/>
      <c r="E60" s="19"/>
      <c r="F60" s="20"/>
      <c r="G60" s="146">
        <f t="shared" si="0"/>
        <v>100</v>
      </c>
      <c r="H60" s="8">
        <f>ROUND(H59/$G59*100,1)</f>
        <v>50.6</v>
      </c>
      <c r="I60" s="9">
        <f>ROUND(I59/$G59*100,1)</f>
        <v>3.4</v>
      </c>
      <c r="J60" s="9">
        <f>ROUND(J59/$G59*100,1)</f>
        <v>42.3</v>
      </c>
      <c r="K60" s="10">
        <f>ROUND(K59/$G59*100,1)</f>
        <v>3.7</v>
      </c>
    </row>
    <row r="61" spans="2:11" ht="13.5">
      <c r="B61" s="190"/>
      <c r="C61" s="21" t="s">
        <v>7</v>
      </c>
      <c r="D61" s="22"/>
      <c r="E61" s="22"/>
      <c r="F61" s="23"/>
      <c r="G61" s="57">
        <f t="shared" si="0"/>
        <v>324</v>
      </c>
      <c r="H61" s="26">
        <v>209</v>
      </c>
      <c r="I61" s="27">
        <v>14</v>
      </c>
      <c r="J61" s="27">
        <v>88</v>
      </c>
      <c r="K61" s="25">
        <v>13</v>
      </c>
    </row>
    <row r="62" spans="2:12" ht="13.5">
      <c r="B62" s="190"/>
      <c r="C62" s="18"/>
      <c r="D62" s="19"/>
      <c r="E62" s="19"/>
      <c r="F62" s="131"/>
      <c r="G62" s="147">
        <f t="shared" si="0"/>
        <v>100</v>
      </c>
      <c r="H62" s="132">
        <f>ROUND(H61/$G61*100,1)</f>
        <v>64.5</v>
      </c>
      <c r="I62" s="74">
        <f>ROUND(I61/$G61*100,1)</f>
        <v>4.3</v>
      </c>
      <c r="J62" s="74">
        <f>ROUND(J61/$G61*100,1)</f>
        <v>27.2</v>
      </c>
      <c r="K62" s="75">
        <f>ROUND(K61/$G61*100,1)</f>
        <v>4</v>
      </c>
      <c r="L62" s="51"/>
    </row>
    <row r="63" spans="2:12" ht="13.5">
      <c r="B63" s="190"/>
      <c r="C63" s="21" t="s">
        <v>8</v>
      </c>
      <c r="D63" s="22"/>
      <c r="E63" s="22"/>
      <c r="F63" s="133"/>
      <c r="G63" s="134">
        <f t="shared" si="0"/>
        <v>324</v>
      </c>
      <c r="H63" s="135">
        <v>61</v>
      </c>
      <c r="I63" s="112">
        <v>7</v>
      </c>
      <c r="J63" s="112">
        <v>246</v>
      </c>
      <c r="K63" s="136">
        <v>10</v>
      </c>
      <c r="L63" s="51"/>
    </row>
    <row r="64" spans="2:12" ht="13.5">
      <c r="B64" s="190"/>
      <c r="C64" s="18"/>
      <c r="D64" s="19"/>
      <c r="E64" s="19"/>
      <c r="F64" s="131"/>
      <c r="G64" s="147">
        <f t="shared" si="0"/>
        <v>100</v>
      </c>
      <c r="H64" s="132">
        <f>ROUND(H63/$G63*100,1)</f>
        <v>18.8</v>
      </c>
      <c r="I64" s="74">
        <f>ROUND(I63/$G63*100,1)</f>
        <v>2.2</v>
      </c>
      <c r="J64" s="74">
        <f>ROUND(J63/$G63*100,1)</f>
        <v>75.9</v>
      </c>
      <c r="K64" s="75">
        <f>ROUND(K63/$G63*100,1)</f>
        <v>3.1</v>
      </c>
      <c r="L64" s="51"/>
    </row>
    <row r="65" spans="2:12" ht="13.5">
      <c r="B65" s="190"/>
      <c r="C65" s="21" t="s">
        <v>180</v>
      </c>
      <c r="D65" s="22"/>
      <c r="E65" s="22"/>
      <c r="F65" s="133"/>
      <c r="G65" s="134">
        <f t="shared" si="0"/>
        <v>324</v>
      </c>
      <c r="H65" s="135">
        <v>55</v>
      </c>
      <c r="I65" s="112">
        <v>2</v>
      </c>
      <c r="J65" s="112">
        <v>256</v>
      </c>
      <c r="K65" s="136">
        <v>11</v>
      </c>
      <c r="L65" s="51"/>
    </row>
    <row r="66" spans="2:11" ht="13.5">
      <c r="B66" s="190"/>
      <c r="C66" s="18"/>
      <c r="D66" s="19"/>
      <c r="E66" s="19"/>
      <c r="F66" s="20"/>
      <c r="G66" s="146">
        <f t="shared" si="0"/>
        <v>100</v>
      </c>
      <c r="H66" s="8">
        <f>ROUND(H65/$G65*100,1)</f>
        <v>17</v>
      </c>
      <c r="I66" s="9">
        <f>ROUND(I65/$G65*100,1)</f>
        <v>0.6</v>
      </c>
      <c r="J66" s="9">
        <f>ROUND(J65/$G65*100,1)</f>
        <v>79</v>
      </c>
      <c r="K66" s="10">
        <f>ROUND(K65/$G65*100,1)</f>
        <v>3.4</v>
      </c>
    </row>
    <row r="67" spans="2:11" ht="13.5">
      <c r="B67" s="190"/>
      <c r="C67" s="21" t="s">
        <v>9</v>
      </c>
      <c r="D67" s="22"/>
      <c r="E67" s="22"/>
      <c r="F67" s="23"/>
      <c r="G67" s="57">
        <f t="shared" si="0"/>
        <v>324</v>
      </c>
      <c r="H67" s="26">
        <v>223</v>
      </c>
      <c r="I67" s="27">
        <v>10</v>
      </c>
      <c r="J67" s="27">
        <v>83</v>
      </c>
      <c r="K67" s="25">
        <v>8</v>
      </c>
    </row>
    <row r="68" spans="2:11" ht="13.5">
      <c r="B68" s="190"/>
      <c r="C68" s="18"/>
      <c r="D68" s="19"/>
      <c r="E68" s="19"/>
      <c r="F68" s="20"/>
      <c r="G68" s="146">
        <f t="shared" si="0"/>
        <v>100</v>
      </c>
      <c r="H68" s="8">
        <f>ROUND(H67/$G67*100,1)</f>
        <v>68.8</v>
      </c>
      <c r="I68" s="9">
        <f>ROUND(I67/$G67*100,1)</f>
        <v>3.1</v>
      </c>
      <c r="J68" s="9">
        <f>ROUND(J67/$G67*100,1)</f>
        <v>25.6</v>
      </c>
      <c r="K68" s="10">
        <f>ROUND(K67/$G67*100,1)</f>
        <v>2.5</v>
      </c>
    </row>
    <row r="69" spans="2:11" ht="13.5">
      <c r="B69" s="190"/>
      <c r="C69" s="21" t="s">
        <v>163</v>
      </c>
      <c r="D69" s="22"/>
      <c r="E69" s="22"/>
      <c r="F69" s="23"/>
      <c r="G69" s="57">
        <f t="shared" si="0"/>
        <v>324</v>
      </c>
      <c r="H69" s="26">
        <v>141</v>
      </c>
      <c r="I69" s="27">
        <v>4</v>
      </c>
      <c r="J69" s="27">
        <v>168</v>
      </c>
      <c r="K69" s="25">
        <v>11</v>
      </c>
    </row>
    <row r="70" spans="2:11" ht="13.5">
      <c r="B70" s="191"/>
      <c r="C70" s="18"/>
      <c r="D70" s="19"/>
      <c r="E70" s="19"/>
      <c r="F70" s="20"/>
      <c r="G70" s="146">
        <f t="shared" si="0"/>
        <v>100</v>
      </c>
      <c r="H70" s="8">
        <f>ROUND(H69/$G69*100,1)</f>
        <v>43.5</v>
      </c>
      <c r="I70" s="9">
        <f>ROUND(I69/$G69*100,1)</f>
        <v>1.2</v>
      </c>
      <c r="J70" s="9">
        <f>ROUND(J69/$G69*100,1)</f>
        <v>51.9</v>
      </c>
      <c r="K70" s="10">
        <f>ROUND(K69/$G69*100,1)</f>
        <v>3.4</v>
      </c>
    </row>
    <row r="72" ht="13.5">
      <c r="G72" s="148"/>
    </row>
  </sheetData>
  <sheetProtection/>
  <mergeCells count="4">
    <mergeCell ref="B49:B70"/>
    <mergeCell ref="B5:B26"/>
    <mergeCell ref="B27:B48"/>
    <mergeCell ref="B4:F4"/>
  </mergeCells>
  <printOptions/>
  <pageMargins left="0.75" right="0.75" top="1" bottom="1" header="0.512" footer="0.512"/>
  <pageSetup fitToHeight="1" fitToWidth="1" horizontalDpi="600" verticalDpi="600" orientation="portrait" paperSize="9" scale="75" r:id="rId1"/>
  <headerFooter alignWithMargins="0">
    <oddHeader>&amp;C&amp;"ＭＳ Ｐ明朝,標準"　</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S35"/>
  <sheetViews>
    <sheetView view="pageBreakPreview" zoomScale="85" zoomScaleNormal="80" zoomScaleSheetLayoutView="85" workbookViewId="0" topLeftCell="A1">
      <selection activeCell="G371" sqref="G371"/>
    </sheetView>
  </sheetViews>
  <sheetFormatPr defaultColWidth="7.375" defaultRowHeight="13.5"/>
  <cols>
    <col min="1" max="1" width="1.875" style="0" customWidth="1"/>
    <col min="2" max="2" width="12.00390625" style="0" customWidth="1"/>
    <col min="3" max="19" width="9.625" style="0" customWidth="1"/>
  </cols>
  <sheetData>
    <row r="1" spans="1:15" ht="13.5">
      <c r="A1" s="11" t="s">
        <v>248</v>
      </c>
      <c r="C1" s="14"/>
      <c r="D1" s="14"/>
      <c r="E1" s="14"/>
      <c r="F1" s="14"/>
      <c r="G1" s="14"/>
      <c r="H1" s="14"/>
      <c r="I1" s="14"/>
      <c r="J1" s="14"/>
      <c r="K1" s="14"/>
      <c r="L1" s="14"/>
      <c r="M1" s="14"/>
      <c r="N1" s="14"/>
      <c r="O1" s="14"/>
    </row>
    <row r="2" spans="1:15" ht="13.5">
      <c r="A2" s="50" t="s">
        <v>181</v>
      </c>
      <c r="C2" s="14"/>
      <c r="D2" s="14"/>
      <c r="E2" s="14"/>
      <c r="F2" s="14"/>
      <c r="G2" s="14"/>
      <c r="H2" s="14"/>
      <c r="I2" s="14"/>
      <c r="J2" s="14"/>
      <c r="K2" s="14"/>
      <c r="L2" s="14"/>
      <c r="M2" s="14"/>
      <c r="N2" s="14"/>
      <c r="O2" s="14"/>
    </row>
    <row r="3" spans="2:19" ht="13.5">
      <c r="B3" s="14"/>
      <c r="C3" s="14"/>
      <c r="D3" s="14"/>
      <c r="E3" s="14"/>
      <c r="F3" s="14"/>
      <c r="G3" s="14"/>
      <c r="H3" s="14"/>
      <c r="I3" s="14"/>
      <c r="J3" s="14"/>
      <c r="K3" s="14"/>
      <c r="L3" s="14"/>
      <c r="M3" s="14"/>
      <c r="N3" s="14"/>
      <c r="S3" s="64" t="s">
        <v>198</v>
      </c>
    </row>
    <row r="4" spans="2:19" ht="69.75" customHeight="1">
      <c r="B4" s="152"/>
      <c r="C4" s="78" t="s">
        <v>201</v>
      </c>
      <c r="D4" s="2" t="s">
        <v>99</v>
      </c>
      <c r="E4" s="3" t="s">
        <v>100</v>
      </c>
      <c r="F4" s="3" t="s">
        <v>101</v>
      </c>
      <c r="G4" s="3" t="s">
        <v>102</v>
      </c>
      <c r="H4" s="3" t="s">
        <v>103</v>
      </c>
      <c r="I4" s="3" t="s">
        <v>104</v>
      </c>
      <c r="J4" s="3" t="s">
        <v>128</v>
      </c>
      <c r="K4" s="3" t="s">
        <v>129</v>
      </c>
      <c r="L4" s="3" t="s">
        <v>105</v>
      </c>
      <c r="M4" s="3" t="s">
        <v>106</v>
      </c>
      <c r="N4" s="3" t="s">
        <v>107</v>
      </c>
      <c r="O4" s="3" t="s">
        <v>108</v>
      </c>
      <c r="P4" s="3" t="s">
        <v>109</v>
      </c>
      <c r="Q4" s="2" t="s">
        <v>110</v>
      </c>
      <c r="R4" s="3" t="s">
        <v>111</v>
      </c>
      <c r="S4" s="99" t="s">
        <v>204</v>
      </c>
    </row>
    <row r="5" spans="2:19" ht="13.5">
      <c r="B5" s="185" t="s">
        <v>58</v>
      </c>
      <c r="C5" s="66">
        <v>623</v>
      </c>
      <c r="D5" s="52">
        <f>SUM(D7,D9)</f>
        <v>449</v>
      </c>
      <c r="E5" s="32">
        <f>SUM(E7,E9)</f>
        <v>227</v>
      </c>
      <c r="F5" s="32">
        <f aca="true" t="shared" si="0" ref="F5:N5">SUM(F7,F9)</f>
        <v>96</v>
      </c>
      <c r="G5" s="32">
        <f t="shared" si="0"/>
        <v>212</v>
      </c>
      <c r="H5" s="32">
        <f t="shared" si="0"/>
        <v>130</v>
      </c>
      <c r="I5" s="32">
        <f t="shared" si="0"/>
        <v>203</v>
      </c>
      <c r="J5" s="32">
        <f t="shared" si="0"/>
        <v>179</v>
      </c>
      <c r="K5" s="32">
        <f t="shared" si="0"/>
        <v>413</v>
      </c>
      <c r="L5" s="32">
        <f t="shared" si="0"/>
        <v>360</v>
      </c>
      <c r="M5" s="32">
        <f t="shared" si="0"/>
        <v>298</v>
      </c>
      <c r="N5" s="32">
        <f t="shared" si="0"/>
        <v>64</v>
      </c>
      <c r="O5" s="32">
        <f>SUM(O7,O9)</f>
        <v>90</v>
      </c>
      <c r="P5" s="32">
        <f>SUM(P7,P9)</f>
        <v>282</v>
      </c>
      <c r="Q5" s="32">
        <f>SUM(Q7,Q9)</f>
        <v>6</v>
      </c>
      <c r="R5" s="32">
        <f>SUM(R7,R9)</f>
        <v>14</v>
      </c>
      <c r="S5" s="100">
        <f>SUM(S7,S9)</f>
        <v>0</v>
      </c>
    </row>
    <row r="6" spans="2:19" ht="13.5">
      <c r="B6" s="186"/>
      <c r="C6" s="159" t="s">
        <v>203</v>
      </c>
      <c r="D6" s="48">
        <f>D5/C5*100</f>
        <v>72.07062600321026</v>
      </c>
      <c r="E6" s="28">
        <f aca="true" t="shared" si="1" ref="E6:N6">E5/$C$5*100</f>
        <v>36.43659711075441</v>
      </c>
      <c r="F6" s="28">
        <f t="shared" si="1"/>
        <v>15.409309791332262</v>
      </c>
      <c r="G6" s="28">
        <f t="shared" si="1"/>
        <v>34.02889245585875</v>
      </c>
      <c r="H6" s="28">
        <f t="shared" si="1"/>
        <v>20.86677367576244</v>
      </c>
      <c r="I6" s="28">
        <f t="shared" si="1"/>
        <v>32.58426966292135</v>
      </c>
      <c r="J6" s="28">
        <f>J5/$C$5*100</f>
        <v>28.731942215088285</v>
      </c>
      <c r="K6" s="28">
        <f>K5/$C$5*100</f>
        <v>66.29213483146067</v>
      </c>
      <c r="L6" s="28">
        <f t="shared" si="1"/>
        <v>57.78491171749599</v>
      </c>
      <c r="M6" s="28">
        <f t="shared" si="1"/>
        <v>47.8330658105939</v>
      </c>
      <c r="N6" s="28">
        <f t="shared" si="1"/>
        <v>10.272873194221509</v>
      </c>
      <c r="O6" s="28">
        <f>O5/$C$5*100</f>
        <v>14.446227929373997</v>
      </c>
      <c r="P6" s="28">
        <f>P5/$C$5*100</f>
        <v>45.26484751203853</v>
      </c>
      <c r="Q6" s="28">
        <f>Q5/$C$5*100</f>
        <v>0.9630818619582664</v>
      </c>
      <c r="R6" s="28">
        <f>R5/$C$5*100</f>
        <v>2.247191011235955</v>
      </c>
      <c r="S6" s="101">
        <f>ROUND(SUM(S5/$C5*100),1)</f>
        <v>0</v>
      </c>
    </row>
    <row r="7" spans="2:19" ht="13.5">
      <c r="B7" s="186" t="s">
        <v>25</v>
      </c>
      <c r="C7" s="83">
        <v>299</v>
      </c>
      <c r="D7" s="49">
        <v>211</v>
      </c>
      <c r="E7" s="30">
        <v>99</v>
      </c>
      <c r="F7" s="30">
        <v>40</v>
      </c>
      <c r="G7" s="30">
        <v>100</v>
      </c>
      <c r="H7" s="30">
        <v>59</v>
      </c>
      <c r="I7" s="30">
        <v>89</v>
      </c>
      <c r="J7" s="30">
        <v>84</v>
      </c>
      <c r="K7" s="30">
        <v>194</v>
      </c>
      <c r="L7" s="30">
        <v>179</v>
      </c>
      <c r="M7" s="30">
        <v>153</v>
      </c>
      <c r="N7" s="30">
        <v>32</v>
      </c>
      <c r="O7" s="30">
        <v>46</v>
      </c>
      <c r="P7" s="30">
        <v>130</v>
      </c>
      <c r="Q7" s="30">
        <v>2</v>
      </c>
      <c r="R7" s="30">
        <v>10</v>
      </c>
      <c r="S7" s="102">
        <v>0</v>
      </c>
    </row>
    <row r="8" spans="2:19" ht="13.5">
      <c r="B8" s="186"/>
      <c r="C8" s="159" t="s">
        <v>203</v>
      </c>
      <c r="D8" s="28">
        <f>D7/$C$7*100</f>
        <v>70.5685618729097</v>
      </c>
      <c r="E8" s="28">
        <f aca="true" t="shared" si="2" ref="E8:R8">E7/$C$7*100</f>
        <v>33.11036789297659</v>
      </c>
      <c r="F8" s="28">
        <f t="shared" si="2"/>
        <v>13.377926421404682</v>
      </c>
      <c r="G8" s="28">
        <f t="shared" si="2"/>
        <v>33.44481605351171</v>
      </c>
      <c r="H8" s="28">
        <f t="shared" si="2"/>
        <v>19.732441471571907</v>
      </c>
      <c r="I8" s="28">
        <f t="shared" si="2"/>
        <v>29.76588628762542</v>
      </c>
      <c r="J8" s="28">
        <f t="shared" si="2"/>
        <v>28.093645484949832</v>
      </c>
      <c r="K8" s="28">
        <f t="shared" si="2"/>
        <v>64.88294314381271</v>
      </c>
      <c r="L8" s="28">
        <f t="shared" si="2"/>
        <v>59.86622073578596</v>
      </c>
      <c r="M8" s="28">
        <f t="shared" si="2"/>
        <v>51.17056856187291</v>
      </c>
      <c r="N8" s="28">
        <f t="shared" si="2"/>
        <v>10.702341137123746</v>
      </c>
      <c r="O8" s="28">
        <f t="shared" si="2"/>
        <v>15.384615384615385</v>
      </c>
      <c r="P8" s="28">
        <f t="shared" si="2"/>
        <v>43.47826086956522</v>
      </c>
      <c r="Q8" s="28">
        <f t="shared" si="2"/>
        <v>0.6688963210702341</v>
      </c>
      <c r="R8" s="28">
        <f t="shared" si="2"/>
        <v>3.3444816053511706</v>
      </c>
      <c r="S8" s="101">
        <f>ROUND(SUM(S7/$C7*100),1)</f>
        <v>0</v>
      </c>
    </row>
    <row r="9" spans="2:19" ht="13.5">
      <c r="B9" s="186" t="s">
        <v>26</v>
      </c>
      <c r="C9" s="83">
        <v>324</v>
      </c>
      <c r="D9" s="30">
        <v>238</v>
      </c>
      <c r="E9" s="30">
        <v>128</v>
      </c>
      <c r="F9" s="30">
        <v>56</v>
      </c>
      <c r="G9" s="30">
        <v>112</v>
      </c>
      <c r="H9" s="30">
        <v>71</v>
      </c>
      <c r="I9" s="30">
        <v>114</v>
      </c>
      <c r="J9" s="30">
        <v>95</v>
      </c>
      <c r="K9" s="30">
        <v>219</v>
      </c>
      <c r="L9" s="30">
        <v>181</v>
      </c>
      <c r="M9" s="30">
        <v>145</v>
      </c>
      <c r="N9" s="30">
        <v>32</v>
      </c>
      <c r="O9" s="30">
        <v>44</v>
      </c>
      <c r="P9" s="30">
        <v>152</v>
      </c>
      <c r="Q9" s="30">
        <v>4</v>
      </c>
      <c r="R9" s="30">
        <v>4</v>
      </c>
      <c r="S9" s="102">
        <v>0</v>
      </c>
    </row>
    <row r="10" spans="2:19" ht="13.5">
      <c r="B10" s="187"/>
      <c r="C10" s="160" t="s">
        <v>202</v>
      </c>
      <c r="D10" s="12">
        <f>D9/$C$9*100</f>
        <v>73.4567901234568</v>
      </c>
      <c r="E10" s="12">
        <f aca="true" t="shared" si="3" ref="E10:R10">E9/$C$9*100</f>
        <v>39.50617283950617</v>
      </c>
      <c r="F10" s="12">
        <f t="shared" si="3"/>
        <v>17.28395061728395</v>
      </c>
      <c r="G10" s="12">
        <f t="shared" si="3"/>
        <v>34.5679012345679</v>
      </c>
      <c r="H10" s="12">
        <f t="shared" si="3"/>
        <v>21.91358024691358</v>
      </c>
      <c r="I10" s="12">
        <f t="shared" si="3"/>
        <v>35.18518518518518</v>
      </c>
      <c r="J10" s="12">
        <f>J9/$C$9*100</f>
        <v>29.32098765432099</v>
      </c>
      <c r="K10" s="12">
        <f>K9/$C$9*100</f>
        <v>67.5925925925926</v>
      </c>
      <c r="L10" s="12">
        <f t="shared" si="3"/>
        <v>55.8641975308642</v>
      </c>
      <c r="M10" s="12">
        <f t="shared" si="3"/>
        <v>44.75308641975309</v>
      </c>
      <c r="N10" s="12">
        <f t="shared" si="3"/>
        <v>9.876543209876543</v>
      </c>
      <c r="O10" s="12">
        <f t="shared" si="3"/>
        <v>13.580246913580247</v>
      </c>
      <c r="P10" s="12">
        <f t="shared" si="3"/>
        <v>46.913580246913575</v>
      </c>
      <c r="Q10" s="12">
        <f t="shared" si="3"/>
        <v>1.2345679012345678</v>
      </c>
      <c r="R10" s="12">
        <f t="shared" si="3"/>
        <v>1.2345679012345678</v>
      </c>
      <c r="S10" s="103">
        <f>ROUND(SUM(S9/$C9*100),1)</f>
        <v>0</v>
      </c>
    </row>
    <row r="11" spans="1:16" ht="13.5">
      <c r="A11" s="34"/>
      <c r="B11" s="35"/>
      <c r="C11" s="34"/>
      <c r="D11" s="34"/>
      <c r="E11" s="34"/>
      <c r="F11" s="34"/>
      <c r="G11" s="34"/>
      <c r="H11" s="34"/>
      <c r="I11" s="34"/>
      <c r="J11" s="34"/>
      <c r="K11" s="34"/>
      <c r="L11" s="34"/>
      <c r="M11" s="34"/>
      <c r="N11" s="34"/>
      <c r="O11" s="34"/>
      <c r="P11" s="35"/>
    </row>
    <row r="12" spans="1:16" ht="13.5">
      <c r="A12" s="34"/>
      <c r="B12" s="35"/>
      <c r="C12" s="34"/>
      <c r="D12" s="34"/>
      <c r="E12" s="34"/>
      <c r="F12" s="34"/>
      <c r="G12" s="34"/>
      <c r="H12" s="34"/>
      <c r="I12" s="34"/>
      <c r="J12" s="34"/>
      <c r="K12" s="34"/>
      <c r="L12" s="34"/>
      <c r="M12" s="34"/>
      <c r="N12" s="34"/>
      <c r="O12" s="34"/>
      <c r="P12" s="35"/>
    </row>
    <row r="13" spans="1:16" ht="13.5">
      <c r="A13" s="39" t="s">
        <v>249</v>
      </c>
      <c r="B13" s="63"/>
      <c r="C13" s="94"/>
      <c r="D13" s="63"/>
      <c r="E13" s="63"/>
      <c r="F13" s="63"/>
      <c r="G13" s="63"/>
      <c r="H13" s="63"/>
      <c r="I13" s="63"/>
      <c r="J13" s="34"/>
      <c r="K13" s="34"/>
      <c r="L13" s="34"/>
      <c r="M13" s="34"/>
      <c r="N13" s="34"/>
      <c r="O13" s="34"/>
      <c r="P13" s="35"/>
    </row>
    <row r="14" spans="1:16" ht="13.5">
      <c r="A14" s="50" t="s">
        <v>112</v>
      </c>
      <c r="B14" s="63"/>
      <c r="C14" s="94"/>
      <c r="D14" s="63"/>
      <c r="E14" s="63"/>
      <c r="F14" s="63"/>
      <c r="G14" s="63"/>
      <c r="H14" s="63"/>
      <c r="I14" s="63"/>
      <c r="J14" s="36"/>
      <c r="K14" s="36"/>
      <c r="L14" s="36"/>
      <c r="M14" s="36"/>
      <c r="N14" s="36"/>
      <c r="O14" s="36"/>
      <c r="P14" s="35"/>
    </row>
    <row r="15" spans="1:16" ht="13.5">
      <c r="A15" s="50" t="s">
        <v>197</v>
      </c>
      <c r="B15" s="63"/>
      <c r="C15" s="94"/>
      <c r="D15" s="63"/>
      <c r="E15" s="63"/>
      <c r="F15" s="63"/>
      <c r="G15" s="63"/>
      <c r="H15" s="63"/>
      <c r="I15" s="63"/>
      <c r="J15" s="37"/>
      <c r="K15" s="37"/>
      <c r="L15" s="37"/>
      <c r="M15" s="37"/>
      <c r="N15" s="37"/>
      <c r="O15" s="37"/>
      <c r="P15" s="35"/>
    </row>
    <row r="16" spans="1:16" ht="13.5">
      <c r="A16" s="63"/>
      <c r="B16" s="63"/>
      <c r="C16" s="62"/>
      <c r="D16" s="39"/>
      <c r="E16" s="39"/>
      <c r="F16" s="39"/>
      <c r="G16" s="64" t="s">
        <v>198</v>
      </c>
      <c r="H16" s="39"/>
      <c r="I16" s="64"/>
      <c r="J16" s="38"/>
      <c r="K16" s="38"/>
      <c r="L16" s="38"/>
      <c r="M16" s="38"/>
      <c r="N16" s="38"/>
      <c r="O16" s="38"/>
      <c r="P16" s="35"/>
    </row>
    <row r="17" spans="1:16" ht="67.5">
      <c r="A17" s="63"/>
      <c r="B17" s="152"/>
      <c r="C17" s="78" t="s">
        <v>58</v>
      </c>
      <c r="D17" s="54" t="s">
        <v>113</v>
      </c>
      <c r="E17" s="53" t="s">
        <v>114</v>
      </c>
      <c r="F17" s="53" t="s">
        <v>115</v>
      </c>
      <c r="G17" s="65" t="s">
        <v>12</v>
      </c>
      <c r="H17" s="41"/>
      <c r="I17" s="41"/>
      <c r="J17" s="37"/>
      <c r="K17" s="37"/>
      <c r="L17" s="37"/>
      <c r="M17" s="37"/>
      <c r="N17" s="37"/>
      <c r="O17" s="37"/>
      <c r="P17" s="35"/>
    </row>
    <row r="18" spans="1:16" ht="13.5">
      <c r="A18" s="63"/>
      <c r="B18" s="180" t="s">
        <v>58</v>
      </c>
      <c r="C18" s="107">
        <f>SUM(C20,C22)</f>
        <v>623</v>
      </c>
      <c r="D18" s="112">
        <f>SUM(D20,D22)</f>
        <v>32</v>
      </c>
      <c r="E18" s="112">
        <f>SUM(E20,E22)</f>
        <v>68</v>
      </c>
      <c r="F18" s="112">
        <f>SUM(F20,F22)</f>
        <v>517</v>
      </c>
      <c r="G18" s="113">
        <f>SUM(G20,G22)</f>
        <v>6</v>
      </c>
      <c r="H18" s="77"/>
      <c r="I18" s="77"/>
      <c r="J18" s="38"/>
      <c r="K18" s="38"/>
      <c r="L18" s="38"/>
      <c r="M18" s="38"/>
      <c r="N18" s="38"/>
      <c r="O18" s="38"/>
      <c r="P18" s="35"/>
    </row>
    <row r="19" spans="1:16" ht="13.5">
      <c r="A19" s="63"/>
      <c r="B19" s="178"/>
      <c r="C19" s="139">
        <f>SUM(D19:G19)</f>
        <v>100</v>
      </c>
      <c r="D19" s="70">
        <f>ROUND(D18/$C18*100,1)</f>
        <v>5.1</v>
      </c>
      <c r="E19" s="70">
        <f>ROUND(E18/$C18*100,1)</f>
        <v>10.9</v>
      </c>
      <c r="F19" s="70">
        <f>ROUND(F18/$C18*100,1)</f>
        <v>83</v>
      </c>
      <c r="G19" s="71">
        <f>ROUND(G18/$C18*100,1)</f>
        <v>1</v>
      </c>
      <c r="H19" s="41"/>
      <c r="I19" s="41"/>
      <c r="J19" s="37"/>
      <c r="K19" s="37"/>
      <c r="L19" s="37"/>
      <c r="M19" s="37"/>
      <c r="N19" s="37"/>
      <c r="O19" s="37"/>
      <c r="P19" s="35"/>
    </row>
    <row r="20" spans="1:16" ht="13.5">
      <c r="A20" s="63"/>
      <c r="B20" s="178" t="s">
        <v>25</v>
      </c>
      <c r="C20" s="69">
        <f>SUM(D20:G20)</f>
        <v>299</v>
      </c>
      <c r="D20" s="72">
        <v>18</v>
      </c>
      <c r="E20" s="72">
        <v>34</v>
      </c>
      <c r="F20" s="72">
        <v>246</v>
      </c>
      <c r="G20" s="73">
        <v>1</v>
      </c>
      <c r="H20" s="77"/>
      <c r="I20" s="77"/>
      <c r="J20" s="38"/>
      <c r="K20" s="38"/>
      <c r="L20" s="38"/>
      <c r="M20" s="38"/>
      <c r="N20" s="38"/>
      <c r="O20" s="38"/>
      <c r="P20" s="35"/>
    </row>
    <row r="21" spans="1:16" ht="13.5">
      <c r="A21" s="63"/>
      <c r="B21" s="178"/>
      <c r="C21" s="139">
        <f>SUM(D21:G21)</f>
        <v>99.99999999999999</v>
      </c>
      <c r="D21" s="70">
        <f>ROUND(D20/$C20*100,1)</f>
        <v>6</v>
      </c>
      <c r="E21" s="70">
        <f>ROUND(E20/$C20*100,1)</f>
        <v>11.4</v>
      </c>
      <c r="F21" s="70">
        <f>ROUND(F20/$C20*100,1)</f>
        <v>82.3</v>
      </c>
      <c r="G21" s="71">
        <f>ROUND(G20/$C20*100,1)</f>
        <v>0.3</v>
      </c>
      <c r="H21" s="41"/>
      <c r="I21" s="41"/>
      <c r="J21" s="35"/>
      <c r="K21" s="35"/>
      <c r="L21" s="35"/>
      <c r="M21" s="35"/>
      <c r="N21" s="35"/>
      <c r="O21" s="35"/>
      <c r="P21" s="35"/>
    </row>
    <row r="22" spans="1:16" ht="13.5">
      <c r="A22" s="63"/>
      <c r="B22" s="178" t="s">
        <v>26</v>
      </c>
      <c r="C22" s="69">
        <f>SUM(D22:G22)</f>
        <v>324</v>
      </c>
      <c r="D22" s="72">
        <v>14</v>
      </c>
      <c r="E22" s="72">
        <v>34</v>
      </c>
      <c r="F22" s="72">
        <v>271</v>
      </c>
      <c r="G22" s="73">
        <v>5</v>
      </c>
      <c r="H22" s="77"/>
      <c r="I22" s="77"/>
      <c r="J22" s="35"/>
      <c r="K22" s="35"/>
      <c r="L22" s="35"/>
      <c r="M22" s="35"/>
      <c r="N22" s="35"/>
      <c r="O22" s="35"/>
      <c r="P22" s="35"/>
    </row>
    <row r="23" spans="1:16" ht="13.5">
      <c r="A23" s="63"/>
      <c r="B23" s="179"/>
      <c r="C23" s="140">
        <f>SUM(D23:G23)</f>
        <v>99.99999999999999</v>
      </c>
      <c r="D23" s="74">
        <f>ROUND(D22/$C22*100,1)</f>
        <v>4.3</v>
      </c>
      <c r="E23" s="74">
        <f>ROUND(E22/$C22*100,1)</f>
        <v>10.5</v>
      </c>
      <c r="F23" s="74">
        <f>ROUND(F22/$C22*100,1)+0.1</f>
        <v>83.69999999999999</v>
      </c>
      <c r="G23" s="75">
        <f>ROUND(G22/$C22*100,1)</f>
        <v>1.5</v>
      </c>
      <c r="H23" s="63"/>
      <c r="I23" s="63"/>
      <c r="J23" s="35"/>
      <c r="K23" s="35"/>
      <c r="L23" s="35"/>
      <c r="M23" s="35"/>
      <c r="N23" s="35"/>
      <c r="O23" s="35"/>
      <c r="P23" s="35"/>
    </row>
    <row r="24" spans="1:9" ht="13.5">
      <c r="A24" s="63"/>
      <c r="B24" s="63"/>
      <c r="C24" s="94"/>
      <c r="D24" s="63"/>
      <c r="E24" s="63"/>
      <c r="F24" s="63"/>
      <c r="G24" s="63"/>
      <c r="H24" s="63"/>
      <c r="I24" s="63"/>
    </row>
    <row r="25" spans="1:9" ht="13.5">
      <c r="A25" s="63"/>
      <c r="B25" s="63"/>
      <c r="C25" s="94"/>
      <c r="D25" s="63"/>
      <c r="E25" s="63"/>
      <c r="F25" s="63"/>
      <c r="G25" s="63"/>
      <c r="H25" s="63"/>
      <c r="I25" s="63"/>
    </row>
    <row r="26" spans="1:9" ht="13.5">
      <c r="A26" s="39" t="s">
        <v>250</v>
      </c>
      <c r="B26" s="63"/>
      <c r="C26" s="62"/>
      <c r="D26" s="39"/>
      <c r="E26" s="39"/>
      <c r="F26" s="39"/>
      <c r="G26" s="39"/>
      <c r="H26" s="63"/>
      <c r="I26" s="63"/>
    </row>
    <row r="27" spans="1:9" ht="13.5">
      <c r="A27" s="39" t="s">
        <v>176</v>
      </c>
      <c r="B27" s="63"/>
      <c r="C27" s="62"/>
      <c r="D27" s="39"/>
      <c r="E27" s="39"/>
      <c r="F27" s="39"/>
      <c r="G27" s="39"/>
      <c r="H27" s="63"/>
      <c r="I27" s="63"/>
    </row>
    <row r="28" spans="1:9" ht="13.5">
      <c r="A28" s="39"/>
      <c r="B28" s="39"/>
      <c r="C28" s="62"/>
      <c r="D28" s="39"/>
      <c r="E28" s="39"/>
      <c r="F28" s="64" t="s">
        <v>198</v>
      </c>
      <c r="G28" s="64"/>
      <c r="H28" s="63"/>
      <c r="I28" s="63"/>
    </row>
    <row r="29" spans="1:9" ht="27">
      <c r="A29" s="63"/>
      <c r="B29" s="152"/>
      <c r="C29" s="78" t="s">
        <v>58</v>
      </c>
      <c r="D29" s="54" t="s">
        <v>116</v>
      </c>
      <c r="E29" s="53" t="s">
        <v>132</v>
      </c>
      <c r="F29" s="65" t="s">
        <v>12</v>
      </c>
      <c r="G29" s="63"/>
      <c r="H29" s="63"/>
      <c r="I29" s="63"/>
    </row>
    <row r="30" spans="1:9" ht="13.5">
      <c r="A30" s="63"/>
      <c r="B30" s="180" t="s">
        <v>58</v>
      </c>
      <c r="C30" s="114">
        <f>SUM(C32,C34)</f>
        <v>100</v>
      </c>
      <c r="D30" s="112">
        <f>SUM(D32,D34)</f>
        <v>68</v>
      </c>
      <c r="E30" s="112">
        <f>SUM(E32,E34)</f>
        <v>29</v>
      </c>
      <c r="F30" s="113">
        <f>SUM(F32,F34)</f>
        <v>3</v>
      </c>
      <c r="G30" s="63"/>
      <c r="H30" s="63"/>
      <c r="I30" s="63"/>
    </row>
    <row r="31" spans="1:9" ht="13.5">
      <c r="A31" s="63"/>
      <c r="B31" s="178"/>
      <c r="C31" s="139">
        <f>SUM(D31:F31)</f>
        <v>100</v>
      </c>
      <c r="D31" s="70">
        <f>ROUND(D30/$C30*100,1)</f>
        <v>68</v>
      </c>
      <c r="E31" s="70">
        <f>ROUND(E30/$C30*100,1)</f>
        <v>29</v>
      </c>
      <c r="F31" s="71">
        <f>ROUND(F30/$C30*100,1)</f>
        <v>3</v>
      </c>
      <c r="G31" s="63"/>
      <c r="H31" s="63"/>
      <c r="I31" s="63"/>
    </row>
    <row r="32" spans="1:9" ht="13.5">
      <c r="A32" s="63"/>
      <c r="B32" s="178" t="s">
        <v>25</v>
      </c>
      <c r="C32" s="69">
        <f>SUM(D32:F32)</f>
        <v>52</v>
      </c>
      <c r="D32" s="72">
        <v>36</v>
      </c>
      <c r="E32" s="72">
        <v>15</v>
      </c>
      <c r="F32" s="73">
        <v>1</v>
      </c>
      <c r="G32" s="63"/>
      <c r="H32" s="63"/>
      <c r="I32" s="63"/>
    </row>
    <row r="33" spans="1:9" ht="13.5">
      <c r="A33" s="63"/>
      <c r="B33" s="178"/>
      <c r="C33" s="139">
        <f>SUM(D33:F33)</f>
        <v>100</v>
      </c>
      <c r="D33" s="70">
        <f>ROUND(D32/$C32*100,1)+0.1</f>
        <v>69.3</v>
      </c>
      <c r="E33" s="70">
        <f>ROUND(E32/$C32*100,1)</f>
        <v>28.8</v>
      </c>
      <c r="F33" s="71">
        <f>ROUND(F32/$C32*100,1)</f>
        <v>1.9</v>
      </c>
      <c r="G33" s="63"/>
      <c r="H33" s="63"/>
      <c r="I33" s="63"/>
    </row>
    <row r="34" spans="1:9" ht="13.5">
      <c r="A34" s="63"/>
      <c r="B34" s="178" t="s">
        <v>26</v>
      </c>
      <c r="C34" s="69">
        <f>SUM(D34:F34)</f>
        <v>48</v>
      </c>
      <c r="D34" s="72">
        <v>32</v>
      </c>
      <c r="E34" s="72">
        <v>14</v>
      </c>
      <c r="F34" s="73">
        <v>2</v>
      </c>
      <c r="G34" s="63"/>
      <c r="H34" s="63"/>
      <c r="I34" s="63"/>
    </row>
    <row r="35" spans="1:9" ht="13.5">
      <c r="A35" s="63"/>
      <c r="B35" s="179"/>
      <c r="C35" s="140">
        <f>SUM(D35:F35)</f>
        <v>100.00000000000001</v>
      </c>
      <c r="D35" s="74">
        <f>ROUND(D34/$C34*100,1)-0.1</f>
        <v>66.60000000000001</v>
      </c>
      <c r="E35" s="74">
        <f>ROUND(E34/$C34*100,1)</f>
        <v>29.2</v>
      </c>
      <c r="F35" s="75">
        <f>ROUND(F34/$C34*100,1)</f>
        <v>4.2</v>
      </c>
      <c r="G35" s="63"/>
      <c r="H35" s="63"/>
      <c r="I35" s="63"/>
    </row>
  </sheetData>
  <sheetProtection/>
  <mergeCells count="9">
    <mergeCell ref="B34:B35"/>
    <mergeCell ref="B18:B19"/>
    <mergeCell ref="B20:B21"/>
    <mergeCell ref="B22:B23"/>
    <mergeCell ref="B32:B33"/>
    <mergeCell ref="B5:B6"/>
    <mergeCell ref="B7:B8"/>
    <mergeCell ref="B9:B10"/>
    <mergeCell ref="B30:B31"/>
  </mergeCells>
  <printOptions/>
  <pageMargins left="0.7874015748031497" right="0.7874015748031497" top="0.984251968503937" bottom="0.984251968503937" header="0.5118110236220472" footer="0.5118110236220472"/>
  <pageSetup fitToHeight="1" fitToWidth="1" horizontalDpi="600" verticalDpi="600" orientation="landscape" paperSize="9" scale="71" r:id="rId1"/>
  <headerFooter alignWithMargins="0">
    <oddHeader>&amp;C&amp;"ＭＳ Ｐ明朝,標準"　</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M47"/>
  <sheetViews>
    <sheetView view="pageBreakPreview" zoomScaleSheetLayoutView="100" workbookViewId="0" topLeftCell="A1">
      <selection activeCell="G371" sqref="G371"/>
    </sheetView>
  </sheetViews>
  <sheetFormatPr defaultColWidth="9.00390625" defaultRowHeight="13.5"/>
  <cols>
    <col min="1" max="1" width="2.50390625" style="63" customWidth="1"/>
    <col min="2" max="2" width="12.125" style="63" customWidth="1"/>
    <col min="3" max="3" width="9.00390625" style="94" customWidth="1"/>
    <col min="4" max="4" width="9.00390625" style="63" customWidth="1"/>
    <col min="5" max="16384" width="9.00390625" style="63" customWidth="1"/>
  </cols>
  <sheetData>
    <row r="1" spans="1:9" ht="13.5">
      <c r="A1" s="39" t="s">
        <v>251</v>
      </c>
      <c r="C1" s="62"/>
      <c r="D1" s="39"/>
      <c r="E1" s="39"/>
      <c r="F1" s="39"/>
      <c r="G1" s="39"/>
      <c r="H1" s="39"/>
      <c r="I1" s="39"/>
    </row>
    <row r="2" spans="1:9" ht="13.5">
      <c r="A2" s="39" t="s">
        <v>133</v>
      </c>
      <c r="C2" s="62"/>
      <c r="D2" s="39"/>
      <c r="E2" s="39"/>
      <c r="F2" s="39"/>
      <c r="G2" s="39"/>
      <c r="H2" s="39"/>
      <c r="I2" s="39"/>
    </row>
    <row r="3" spans="1:9" ht="13.5">
      <c r="A3" s="39" t="s">
        <v>134</v>
      </c>
      <c r="B3" s="39"/>
      <c r="C3" s="62"/>
      <c r="D3" s="39"/>
      <c r="E3" s="39"/>
      <c r="F3" s="39"/>
      <c r="G3" s="64"/>
      <c r="H3" s="39"/>
      <c r="I3" s="39"/>
    </row>
    <row r="4" spans="1:10" ht="13.5">
      <c r="A4" s="39"/>
      <c r="B4" s="39"/>
      <c r="C4" s="62"/>
      <c r="D4" s="39"/>
      <c r="E4" s="39"/>
      <c r="F4" s="39"/>
      <c r="G4" s="64"/>
      <c r="H4" s="39"/>
      <c r="I4" s="39"/>
      <c r="J4" s="64" t="s">
        <v>198</v>
      </c>
    </row>
    <row r="5" spans="2:10" ht="27" customHeight="1">
      <c r="B5" s="152"/>
      <c r="C5" s="78" t="s">
        <v>58</v>
      </c>
      <c r="D5" s="54" t="s">
        <v>135</v>
      </c>
      <c r="E5" s="54" t="s">
        <v>136</v>
      </c>
      <c r="F5" s="54" t="s">
        <v>137</v>
      </c>
      <c r="G5" s="54" t="s">
        <v>138</v>
      </c>
      <c r="H5" s="54" t="s">
        <v>139</v>
      </c>
      <c r="I5" s="53" t="s">
        <v>164</v>
      </c>
      <c r="J5" s="99" t="s">
        <v>12</v>
      </c>
    </row>
    <row r="6" spans="2:10" ht="13.5">
      <c r="B6" s="180" t="s">
        <v>58</v>
      </c>
      <c r="C6" s="107">
        <f aca="true" t="shared" si="0" ref="C6:J6">SUM(C8,C10)</f>
        <v>623</v>
      </c>
      <c r="D6" s="112">
        <f t="shared" si="0"/>
        <v>0</v>
      </c>
      <c r="E6" s="112">
        <f t="shared" si="0"/>
        <v>1</v>
      </c>
      <c r="F6" s="112">
        <f t="shared" si="0"/>
        <v>26</v>
      </c>
      <c r="G6" s="112">
        <f t="shared" si="0"/>
        <v>196</v>
      </c>
      <c r="H6" s="112">
        <f t="shared" si="0"/>
        <v>357</v>
      </c>
      <c r="I6" s="112">
        <f t="shared" si="0"/>
        <v>37</v>
      </c>
      <c r="J6" s="136">
        <f t="shared" si="0"/>
        <v>6</v>
      </c>
    </row>
    <row r="7" spans="2:10" ht="13.5">
      <c r="B7" s="178"/>
      <c r="C7" s="139">
        <f>SUM(D7:J7)</f>
        <v>100</v>
      </c>
      <c r="D7" s="70">
        <f>ROUND(D6/$C6*100,1)</f>
        <v>0</v>
      </c>
      <c r="E7" s="70">
        <f>ROUND(E6/$C6*100,1)</f>
        <v>0.2</v>
      </c>
      <c r="F7" s="70">
        <f>ROUND(F6/$C6*100,1)</f>
        <v>4.2</v>
      </c>
      <c r="G7" s="70">
        <f>ROUND(G6/$C6*100,1)</f>
        <v>31.5</v>
      </c>
      <c r="H7" s="70">
        <f>ROUND(H6/$C6*100,1)-0.1</f>
        <v>57.199999999999996</v>
      </c>
      <c r="I7" s="70">
        <f>ROUND(I6/$C6*100,1)</f>
        <v>5.9</v>
      </c>
      <c r="J7" s="137">
        <f>ROUND(J6/$C6*100,1)</f>
        <v>1</v>
      </c>
    </row>
    <row r="8" spans="2:10" ht="13.5">
      <c r="B8" s="178" t="s">
        <v>25</v>
      </c>
      <c r="C8" s="69">
        <f>SUM(D8:J8)</f>
        <v>299</v>
      </c>
      <c r="D8" s="72">
        <v>0</v>
      </c>
      <c r="E8" s="72">
        <v>0</v>
      </c>
      <c r="F8" s="72">
        <v>13</v>
      </c>
      <c r="G8" s="72">
        <v>104</v>
      </c>
      <c r="H8" s="72">
        <v>164</v>
      </c>
      <c r="I8" s="72">
        <v>18</v>
      </c>
      <c r="J8" s="138">
        <v>0</v>
      </c>
    </row>
    <row r="9" spans="2:10" ht="13.5">
      <c r="B9" s="178"/>
      <c r="C9" s="149">
        <f>SUM(D9:J9)</f>
        <v>100</v>
      </c>
      <c r="D9" s="70">
        <f>ROUND(D8/$C8*100,1)</f>
        <v>0</v>
      </c>
      <c r="E9" s="70">
        <f>ROUND(E8/$C8*100,1)</f>
        <v>0</v>
      </c>
      <c r="F9" s="70">
        <f>ROUND(F8/$C8*100,1)</f>
        <v>4.3</v>
      </c>
      <c r="G9" s="70">
        <f>ROUND(G8/$C8*100,1)</f>
        <v>34.8</v>
      </c>
      <c r="H9" s="70">
        <f>ROUND(H8/$C8*100,1)+0.1</f>
        <v>54.9</v>
      </c>
      <c r="I9" s="70">
        <f>ROUND(I8/$C8*100,1)</f>
        <v>6</v>
      </c>
      <c r="J9" s="137">
        <f>ROUND(J8/$C8*100,1)</f>
        <v>0</v>
      </c>
    </row>
    <row r="10" spans="2:10" ht="13.5">
      <c r="B10" s="178" t="s">
        <v>26</v>
      </c>
      <c r="C10" s="69">
        <f>SUM(D10:J10)</f>
        <v>324</v>
      </c>
      <c r="D10" s="72">
        <v>0</v>
      </c>
      <c r="E10" s="72">
        <v>1</v>
      </c>
      <c r="F10" s="72">
        <v>13</v>
      </c>
      <c r="G10" s="72">
        <v>92</v>
      </c>
      <c r="H10" s="72">
        <v>193</v>
      </c>
      <c r="I10" s="72">
        <v>19</v>
      </c>
      <c r="J10" s="138">
        <v>6</v>
      </c>
    </row>
    <row r="11" spans="2:10" ht="13.5">
      <c r="B11" s="179"/>
      <c r="C11" s="150">
        <f>SUM(D11:J11)</f>
        <v>100</v>
      </c>
      <c r="D11" s="74">
        <f>ROUND(D10/$C10*100,1)</f>
        <v>0</v>
      </c>
      <c r="E11" s="74">
        <f>ROUND(E10/$C10*100,1)</f>
        <v>0.3</v>
      </c>
      <c r="F11" s="74">
        <f>ROUND(F10/$C10*100,1)</f>
        <v>4</v>
      </c>
      <c r="G11" s="74">
        <f>ROUND(G10/$C10*100,1)</f>
        <v>28.4</v>
      </c>
      <c r="H11" s="74">
        <f>ROUND(H10/$C10*100,1)-0.1</f>
        <v>59.5</v>
      </c>
      <c r="I11" s="74">
        <f>ROUND(I10/$C10*100,1)</f>
        <v>5.9</v>
      </c>
      <c r="J11" s="120">
        <f>ROUND(J10/$C10*100,1)</f>
        <v>1.9</v>
      </c>
    </row>
    <row r="13" spans="1:9" ht="13.5">
      <c r="A13" s="39" t="s">
        <v>252</v>
      </c>
      <c r="C13" s="62"/>
      <c r="D13" s="39"/>
      <c r="E13" s="39"/>
      <c r="F13" s="39"/>
      <c r="G13" s="39"/>
      <c r="H13" s="39"/>
      <c r="I13" s="39"/>
    </row>
    <row r="14" spans="1:9" ht="13.5">
      <c r="A14" s="39" t="s">
        <v>133</v>
      </c>
      <c r="C14" s="62"/>
      <c r="D14" s="39"/>
      <c r="E14" s="39"/>
      <c r="F14" s="39"/>
      <c r="G14" s="39"/>
      <c r="H14" s="39"/>
      <c r="I14" s="39"/>
    </row>
    <row r="15" spans="1:9" ht="13.5">
      <c r="A15" s="39" t="s">
        <v>134</v>
      </c>
      <c r="B15" s="39"/>
      <c r="C15" s="62"/>
      <c r="D15" s="39"/>
      <c r="E15" s="39"/>
      <c r="F15" s="39"/>
      <c r="G15" s="64"/>
      <c r="H15" s="39"/>
      <c r="I15" s="39"/>
    </row>
    <row r="16" spans="1:10" ht="13.5">
      <c r="A16" s="39"/>
      <c r="B16" s="39"/>
      <c r="C16" s="62"/>
      <c r="D16" s="39"/>
      <c r="E16" s="39"/>
      <c r="F16" s="39"/>
      <c r="G16" s="64"/>
      <c r="H16" s="39"/>
      <c r="I16" s="39"/>
      <c r="J16" s="64" t="s">
        <v>198</v>
      </c>
    </row>
    <row r="17" spans="2:10" ht="27" customHeight="1">
      <c r="B17" s="152"/>
      <c r="C17" s="78" t="s">
        <v>58</v>
      </c>
      <c r="D17" s="54" t="s">
        <v>135</v>
      </c>
      <c r="E17" s="54" t="s">
        <v>136</v>
      </c>
      <c r="F17" s="54" t="s">
        <v>137</v>
      </c>
      <c r="G17" s="54" t="s">
        <v>138</v>
      </c>
      <c r="H17" s="54" t="s">
        <v>139</v>
      </c>
      <c r="I17" s="53" t="s">
        <v>164</v>
      </c>
      <c r="J17" s="99" t="s">
        <v>12</v>
      </c>
    </row>
    <row r="18" spans="2:10" ht="13.5">
      <c r="B18" s="180" t="s">
        <v>58</v>
      </c>
      <c r="C18" s="107">
        <f aca="true" t="shared" si="1" ref="C18:J18">SUM(C20,C22)</f>
        <v>623</v>
      </c>
      <c r="D18" s="112">
        <f t="shared" si="1"/>
        <v>2</v>
      </c>
      <c r="E18" s="112">
        <f t="shared" si="1"/>
        <v>9</v>
      </c>
      <c r="F18" s="112">
        <f t="shared" si="1"/>
        <v>129</v>
      </c>
      <c r="G18" s="112">
        <f t="shared" si="1"/>
        <v>165</v>
      </c>
      <c r="H18" s="112">
        <f t="shared" si="1"/>
        <v>253</v>
      </c>
      <c r="I18" s="67">
        <f t="shared" si="1"/>
        <v>53</v>
      </c>
      <c r="J18" s="136">
        <f t="shared" si="1"/>
        <v>12</v>
      </c>
    </row>
    <row r="19" spans="2:10" ht="13.5">
      <c r="B19" s="178"/>
      <c r="C19" s="139">
        <f>SUM(D19:J19)</f>
        <v>100</v>
      </c>
      <c r="D19" s="70">
        <f>ROUND(D18/$C18*100,1)</f>
        <v>0.3</v>
      </c>
      <c r="E19" s="70">
        <f>ROUND(E18/$C18*100,1)</f>
        <v>1.4</v>
      </c>
      <c r="F19" s="70">
        <f>ROUND(F18/$C18*100,1)</f>
        <v>20.7</v>
      </c>
      <c r="G19" s="70">
        <f>ROUND(G18/$C18*100,1)</f>
        <v>26.5</v>
      </c>
      <c r="H19" s="70">
        <f>ROUND(H18/$C18*100,1)+0.1</f>
        <v>40.7</v>
      </c>
      <c r="I19" s="70">
        <f>ROUND(I18/$C18*100,1)</f>
        <v>8.5</v>
      </c>
      <c r="J19" s="137">
        <f>ROUND(J18/$C18*100,1)</f>
        <v>1.9</v>
      </c>
    </row>
    <row r="20" spans="2:10" ht="13.5">
      <c r="B20" s="178" t="s">
        <v>25</v>
      </c>
      <c r="C20" s="69">
        <f>SUM(D20:J20)</f>
        <v>299</v>
      </c>
      <c r="D20" s="72">
        <v>2</v>
      </c>
      <c r="E20" s="72">
        <v>1</v>
      </c>
      <c r="F20" s="72">
        <v>57</v>
      </c>
      <c r="G20" s="72">
        <v>88</v>
      </c>
      <c r="H20" s="72">
        <v>120</v>
      </c>
      <c r="I20" s="72">
        <v>26</v>
      </c>
      <c r="J20" s="138">
        <v>5</v>
      </c>
    </row>
    <row r="21" spans="2:10" ht="13.5">
      <c r="B21" s="178"/>
      <c r="C21" s="139">
        <f>SUM(D21:J21)</f>
        <v>100</v>
      </c>
      <c r="D21" s="70">
        <f aca="true" t="shared" si="2" ref="D21:J21">ROUND(D20/$C20*100,1)</f>
        <v>0.7</v>
      </c>
      <c r="E21" s="70">
        <f t="shared" si="2"/>
        <v>0.3</v>
      </c>
      <c r="F21" s="70">
        <f t="shared" si="2"/>
        <v>19.1</v>
      </c>
      <c r="G21" s="70">
        <f t="shared" si="2"/>
        <v>29.4</v>
      </c>
      <c r="H21" s="70">
        <f t="shared" si="2"/>
        <v>40.1</v>
      </c>
      <c r="I21" s="70">
        <f t="shared" si="2"/>
        <v>8.7</v>
      </c>
      <c r="J21" s="137">
        <f t="shared" si="2"/>
        <v>1.7</v>
      </c>
    </row>
    <row r="22" spans="2:10" ht="13.5">
      <c r="B22" s="178" t="s">
        <v>26</v>
      </c>
      <c r="C22" s="69">
        <f>SUM(D22:J22)</f>
        <v>324</v>
      </c>
      <c r="D22" s="72">
        <v>0</v>
      </c>
      <c r="E22" s="72">
        <v>8</v>
      </c>
      <c r="F22" s="72">
        <v>72</v>
      </c>
      <c r="G22" s="72">
        <v>77</v>
      </c>
      <c r="H22" s="72">
        <v>133</v>
      </c>
      <c r="I22" s="72">
        <v>27</v>
      </c>
      <c r="J22" s="138">
        <v>7</v>
      </c>
    </row>
    <row r="23" spans="2:10" ht="13.5">
      <c r="B23" s="179"/>
      <c r="C23" s="150">
        <f>SUM(D23:J23)</f>
        <v>100</v>
      </c>
      <c r="D23" s="74">
        <f aca="true" t="shared" si="3" ref="D23:J23">ROUND(D22/$C22*100,1)</f>
        <v>0</v>
      </c>
      <c r="E23" s="74">
        <f t="shared" si="3"/>
        <v>2.5</v>
      </c>
      <c r="F23" s="74">
        <f t="shared" si="3"/>
        <v>22.2</v>
      </c>
      <c r="G23" s="74">
        <f t="shared" si="3"/>
        <v>23.8</v>
      </c>
      <c r="H23" s="74">
        <f t="shared" si="3"/>
        <v>41</v>
      </c>
      <c r="I23" s="74">
        <f t="shared" si="3"/>
        <v>8.3</v>
      </c>
      <c r="J23" s="120">
        <f t="shared" si="3"/>
        <v>2.2</v>
      </c>
    </row>
    <row r="24" spans="2:9" ht="13.5">
      <c r="B24" s="92"/>
      <c r="C24" s="76"/>
      <c r="D24" s="77"/>
      <c r="E24" s="77"/>
      <c r="F24" s="77"/>
      <c r="G24" s="77"/>
      <c r="H24" s="77"/>
      <c r="I24" s="77"/>
    </row>
    <row r="25" spans="2:9" ht="13.5">
      <c r="B25" s="92"/>
      <c r="C25" s="76"/>
      <c r="D25" s="77"/>
      <c r="E25" s="77"/>
      <c r="F25" s="77"/>
      <c r="G25" s="77"/>
      <c r="H25" s="77"/>
      <c r="I25" s="77"/>
    </row>
    <row r="26" spans="1:7" ht="13.5">
      <c r="A26" s="39" t="s">
        <v>253</v>
      </c>
      <c r="C26" s="62"/>
      <c r="D26" s="39"/>
      <c r="E26" s="39"/>
      <c r="F26" s="39"/>
      <c r="G26" s="39"/>
    </row>
    <row r="27" spans="1:7" ht="13.5">
      <c r="A27" s="39" t="s">
        <v>140</v>
      </c>
      <c r="C27" s="62"/>
      <c r="D27" s="39"/>
      <c r="E27" s="39"/>
      <c r="F27" s="39"/>
      <c r="G27" s="39"/>
    </row>
    <row r="28" spans="1:7" ht="13.5">
      <c r="A28" s="39"/>
      <c r="B28" s="39"/>
      <c r="C28" s="62"/>
      <c r="D28" s="39"/>
      <c r="E28" s="39"/>
      <c r="F28" s="64" t="s">
        <v>198</v>
      </c>
      <c r="G28" s="64"/>
    </row>
    <row r="29" spans="2:6" ht="27">
      <c r="B29" s="152"/>
      <c r="C29" s="78" t="s">
        <v>58</v>
      </c>
      <c r="D29" s="54" t="s">
        <v>116</v>
      </c>
      <c r="E29" s="53" t="s">
        <v>132</v>
      </c>
      <c r="F29" s="65" t="s">
        <v>12</v>
      </c>
    </row>
    <row r="30" spans="2:6" ht="13.5">
      <c r="B30" s="180" t="s">
        <v>58</v>
      </c>
      <c r="C30" s="107">
        <f>SUM(C32,C34)</f>
        <v>623</v>
      </c>
      <c r="D30" s="112">
        <f>SUM(D32,D34)</f>
        <v>532</v>
      </c>
      <c r="E30" s="112">
        <f>SUM(E32,E34)</f>
        <v>87</v>
      </c>
      <c r="F30" s="113">
        <f>SUM(F32,F34)</f>
        <v>4</v>
      </c>
    </row>
    <row r="31" spans="2:6" ht="13.5">
      <c r="B31" s="178"/>
      <c r="C31" s="149">
        <f>SUM(D31:F31)</f>
        <v>100</v>
      </c>
      <c r="D31" s="70">
        <f>ROUND(D30/$C30*100,1)</f>
        <v>85.4</v>
      </c>
      <c r="E31" s="70">
        <f>ROUND(E30/$C30*100,1)</f>
        <v>14</v>
      </c>
      <c r="F31" s="71">
        <f>ROUND(F30/$C30*100,1)</f>
        <v>0.6</v>
      </c>
    </row>
    <row r="32" spans="2:6" ht="13.5">
      <c r="B32" s="178" t="s">
        <v>25</v>
      </c>
      <c r="C32" s="69">
        <f>SUM(D32:F32)</f>
        <v>299</v>
      </c>
      <c r="D32" s="72">
        <v>254</v>
      </c>
      <c r="E32" s="72">
        <v>44</v>
      </c>
      <c r="F32" s="73">
        <v>1</v>
      </c>
    </row>
    <row r="33" spans="2:6" ht="13.5">
      <c r="B33" s="178"/>
      <c r="C33" s="149">
        <f>SUM(D33:F33)</f>
        <v>100</v>
      </c>
      <c r="D33" s="70">
        <f>ROUND(D32/$C32*100,1)+0.1</f>
        <v>85</v>
      </c>
      <c r="E33" s="70">
        <f>ROUND(E32/$C32*100,1)</f>
        <v>14.7</v>
      </c>
      <c r="F33" s="71">
        <f>ROUND(F32/$C32*100,1)</f>
        <v>0.3</v>
      </c>
    </row>
    <row r="34" spans="2:6" ht="13.5">
      <c r="B34" s="178" t="s">
        <v>26</v>
      </c>
      <c r="C34" s="69">
        <f>SUM(D34:F34)</f>
        <v>324</v>
      </c>
      <c r="D34" s="72">
        <v>278</v>
      </c>
      <c r="E34" s="72">
        <v>43</v>
      </c>
      <c r="F34" s="73">
        <v>3</v>
      </c>
    </row>
    <row r="35" spans="2:6" ht="13.5">
      <c r="B35" s="179"/>
      <c r="C35" s="150">
        <f>SUM(D35:F35)</f>
        <v>100</v>
      </c>
      <c r="D35" s="74">
        <f>ROUND(D34/$C34*100,1)</f>
        <v>85.8</v>
      </c>
      <c r="E35" s="74">
        <f>ROUND(E34/$C34*100,1)</f>
        <v>13.3</v>
      </c>
      <c r="F35" s="75">
        <f>ROUND(F34/$C34*100,1)</f>
        <v>0.9</v>
      </c>
    </row>
    <row r="36" spans="2:6" ht="13.5">
      <c r="B36" s="92"/>
      <c r="C36" s="76"/>
      <c r="D36" s="77"/>
      <c r="E36" s="77"/>
      <c r="F36" s="77"/>
    </row>
    <row r="37" spans="2:6" ht="13.5">
      <c r="B37" s="92"/>
      <c r="C37" s="76"/>
      <c r="D37" s="77"/>
      <c r="E37" s="77"/>
      <c r="F37" s="77"/>
    </row>
    <row r="38" spans="1:9" ht="13.5">
      <c r="A38" s="39" t="s">
        <v>254</v>
      </c>
      <c r="C38" s="62"/>
      <c r="D38" s="39"/>
      <c r="E38" s="39"/>
      <c r="F38" s="39"/>
      <c r="G38" s="39"/>
      <c r="H38" s="39"/>
      <c r="I38" s="39"/>
    </row>
    <row r="39" spans="1:9" ht="13.5">
      <c r="A39" s="39" t="s">
        <v>265</v>
      </c>
      <c r="C39" s="62"/>
      <c r="D39" s="39"/>
      <c r="E39" s="39"/>
      <c r="F39" s="39"/>
      <c r="G39" s="39"/>
      <c r="H39" s="39"/>
      <c r="I39" s="39"/>
    </row>
    <row r="40" spans="2:13" ht="13.5">
      <c r="B40" s="39"/>
      <c r="C40" s="62"/>
      <c r="D40" s="39"/>
      <c r="E40" s="39"/>
      <c r="F40" s="39"/>
      <c r="G40" s="39"/>
      <c r="H40" s="39"/>
      <c r="I40" s="64"/>
      <c r="M40" s="64" t="s">
        <v>198</v>
      </c>
    </row>
    <row r="41" spans="2:13" ht="27">
      <c r="B41" s="152"/>
      <c r="C41" s="78" t="s">
        <v>201</v>
      </c>
      <c r="D41" s="53" t="s">
        <v>29</v>
      </c>
      <c r="E41" s="53" t="s">
        <v>30</v>
      </c>
      <c r="F41" s="53" t="s">
        <v>121</v>
      </c>
      <c r="G41" s="53" t="s">
        <v>122</v>
      </c>
      <c r="H41" s="122" t="s">
        <v>123</v>
      </c>
      <c r="I41" s="154" t="s">
        <v>204</v>
      </c>
      <c r="J41" s="172" t="s">
        <v>125</v>
      </c>
      <c r="K41" s="54" t="s">
        <v>131</v>
      </c>
      <c r="L41" s="53" t="s">
        <v>124</v>
      </c>
      <c r="M41" s="65" t="s">
        <v>261</v>
      </c>
    </row>
    <row r="42" spans="2:13" ht="13.5">
      <c r="B42" s="181" t="s">
        <v>125</v>
      </c>
      <c r="C42" s="114">
        <v>623</v>
      </c>
      <c r="D42" s="112">
        <f aca="true" t="shared" si="4" ref="D42:J42">SUM(D44,D46)</f>
        <v>309</v>
      </c>
      <c r="E42" s="112">
        <f t="shared" si="4"/>
        <v>75</v>
      </c>
      <c r="F42" s="112">
        <f t="shared" si="4"/>
        <v>48</v>
      </c>
      <c r="G42" s="112">
        <f t="shared" si="4"/>
        <v>11</v>
      </c>
      <c r="H42" s="161">
        <f t="shared" si="4"/>
        <v>14</v>
      </c>
      <c r="I42" s="155">
        <f t="shared" si="4"/>
        <v>0</v>
      </c>
      <c r="J42" s="173">
        <f t="shared" si="4"/>
        <v>623</v>
      </c>
      <c r="K42" s="170">
        <v>348</v>
      </c>
      <c r="L42" s="115">
        <f>SUM(L44,L46)</f>
        <v>272</v>
      </c>
      <c r="M42" s="177">
        <f>SUM(M44,M46)</f>
        <v>3</v>
      </c>
    </row>
    <row r="43" spans="2:13" ht="13.5">
      <c r="B43" s="182"/>
      <c r="C43" s="159" t="s">
        <v>203</v>
      </c>
      <c r="D43" s="70">
        <f aca="true" t="shared" si="5" ref="D43:I43">ROUND(D42/$C42*100,1)</f>
        <v>49.6</v>
      </c>
      <c r="E43" s="70">
        <f t="shared" si="5"/>
        <v>12</v>
      </c>
      <c r="F43" s="70">
        <f t="shared" si="5"/>
        <v>7.7</v>
      </c>
      <c r="G43" s="70">
        <f t="shared" si="5"/>
        <v>1.8</v>
      </c>
      <c r="H43" s="162">
        <f t="shared" si="5"/>
        <v>2.2</v>
      </c>
      <c r="I43" s="156">
        <f t="shared" si="5"/>
        <v>0</v>
      </c>
      <c r="J43" s="174">
        <f>SUM(K43:M43)</f>
        <v>100</v>
      </c>
      <c r="K43" s="153">
        <f>ROUND(K42/$C42*100,1)-0.1</f>
        <v>55.8</v>
      </c>
      <c r="L43" s="116">
        <f>ROUND(L42/$C42*100,1)</f>
        <v>43.7</v>
      </c>
      <c r="M43" s="129">
        <f>ROUND(M42/$C42*100,1)</f>
        <v>0.5</v>
      </c>
    </row>
    <row r="44" spans="2:13" ht="13.5">
      <c r="B44" s="183" t="s">
        <v>126</v>
      </c>
      <c r="C44" s="69">
        <v>299</v>
      </c>
      <c r="D44" s="72">
        <v>155</v>
      </c>
      <c r="E44" s="72">
        <v>52</v>
      </c>
      <c r="F44" s="72">
        <v>19</v>
      </c>
      <c r="G44" s="72">
        <v>7</v>
      </c>
      <c r="H44" s="163">
        <v>9</v>
      </c>
      <c r="I44" s="157">
        <v>0</v>
      </c>
      <c r="J44" s="175">
        <f>SUM(K44:M44)</f>
        <v>299</v>
      </c>
      <c r="K44" s="171">
        <v>175</v>
      </c>
      <c r="L44" s="118">
        <v>124</v>
      </c>
      <c r="M44" s="130">
        <v>0</v>
      </c>
    </row>
    <row r="45" spans="2:13" ht="13.5">
      <c r="B45" s="182"/>
      <c r="C45" s="159" t="s">
        <v>203</v>
      </c>
      <c r="D45" s="70">
        <f aca="true" t="shared" si="6" ref="D45:I45">ROUND(D44/$C$44*100,1)</f>
        <v>51.8</v>
      </c>
      <c r="E45" s="70">
        <f t="shared" si="6"/>
        <v>17.4</v>
      </c>
      <c r="F45" s="70">
        <f t="shared" si="6"/>
        <v>6.4</v>
      </c>
      <c r="G45" s="70">
        <f t="shared" si="6"/>
        <v>2.3</v>
      </c>
      <c r="H45" s="162">
        <f t="shared" si="6"/>
        <v>3</v>
      </c>
      <c r="I45" s="156">
        <f t="shared" si="6"/>
        <v>0</v>
      </c>
      <c r="J45" s="174">
        <f>SUM(K45:M45)</f>
        <v>100</v>
      </c>
      <c r="K45" s="153">
        <f>ROUND(K44/$C$44*100,1)</f>
        <v>58.5</v>
      </c>
      <c r="L45" s="116">
        <f>ROUND(L44/$C$44*100,1)</f>
        <v>41.5</v>
      </c>
      <c r="M45" s="129">
        <f>ROUND(M44/$C$44*100,1)</f>
        <v>0</v>
      </c>
    </row>
    <row r="46" spans="2:13" ht="13.5">
      <c r="B46" s="183" t="s">
        <v>127</v>
      </c>
      <c r="C46" s="69">
        <v>324</v>
      </c>
      <c r="D46" s="72">
        <v>154</v>
      </c>
      <c r="E46" s="72">
        <v>23</v>
      </c>
      <c r="F46" s="72">
        <v>29</v>
      </c>
      <c r="G46" s="72">
        <v>4</v>
      </c>
      <c r="H46" s="163">
        <v>5</v>
      </c>
      <c r="I46" s="157">
        <v>0</v>
      </c>
      <c r="J46" s="175">
        <f>SUM(K46:M46)</f>
        <v>324</v>
      </c>
      <c r="K46" s="171">
        <v>173</v>
      </c>
      <c r="L46" s="118">
        <v>148</v>
      </c>
      <c r="M46" s="130">
        <v>3</v>
      </c>
    </row>
    <row r="47" spans="2:13" ht="13.5">
      <c r="B47" s="184"/>
      <c r="C47" s="160" t="s">
        <v>203</v>
      </c>
      <c r="D47" s="74">
        <f aca="true" t="shared" si="7" ref="D47:I47">ROUND(D46/$C$46*100,1)</f>
        <v>47.5</v>
      </c>
      <c r="E47" s="74">
        <f t="shared" si="7"/>
        <v>7.1</v>
      </c>
      <c r="F47" s="74">
        <f t="shared" si="7"/>
        <v>9</v>
      </c>
      <c r="G47" s="74">
        <f t="shared" si="7"/>
        <v>1.2</v>
      </c>
      <c r="H47" s="127">
        <f t="shared" si="7"/>
        <v>1.5</v>
      </c>
      <c r="I47" s="158">
        <f t="shared" si="7"/>
        <v>0</v>
      </c>
      <c r="J47" s="176">
        <f>SUM(K47:M47)</f>
        <v>100</v>
      </c>
      <c r="K47" s="132">
        <f>ROUND(K46/$C$46*100,1)</f>
        <v>53.4</v>
      </c>
      <c r="L47" s="74">
        <f>ROUND(L46/$C$46*100,1)</f>
        <v>45.7</v>
      </c>
      <c r="M47" s="75">
        <f>ROUND(M46/$C$46*100,1)</f>
        <v>0.9</v>
      </c>
    </row>
  </sheetData>
  <sheetProtection/>
  <mergeCells count="12">
    <mergeCell ref="B18:B19"/>
    <mergeCell ref="B10:B11"/>
    <mergeCell ref="B8:B9"/>
    <mergeCell ref="B22:B23"/>
    <mergeCell ref="B6:B7"/>
    <mergeCell ref="B20:B21"/>
    <mergeCell ref="B42:B43"/>
    <mergeCell ref="B44:B45"/>
    <mergeCell ref="B46:B47"/>
    <mergeCell ref="B30:B31"/>
    <mergeCell ref="B32:B33"/>
    <mergeCell ref="B34:B35"/>
  </mergeCells>
  <printOptions/>
  <pageMargins left="0.7874015748031497" right="0.7480314960629921" top="0.984251968503937" bottom="0.984251968503937" header="0.5118110236220472" footer="0.5118110236220472"/>
  <pageSetup fitToHeight="0" fitToWidth="1" horizontalDpi="600" verticalDpi="600" orientation="portrait" paperSize="9" scale="77" r:id="rId1"/>
  <headerFooter alignWithMargins="0">
    <oddHeader>&amp;C&amp;"ＭＳ Ｐ明朝,標準"　</oddHeader>
  </headerFooter>
</worksheet>
</file>

<file path=xl/worksheets/sheet6.xml><?xml version="1.0" encoding="utf-8"?>
<worksheet xmlns="http://schemas.openxmlformats.org/spreadsheetml/2006/main" xmlns:r="http://schemas.openxmlformats.org/officeDocument/2006/relationships">
  <dimension ref="A1:N44"/>
  <sheetViews>
    <sheetView view="pageBreakPreview" zoomScaleSheetLayoutView="100" workbookViewId="0" topLeftCell="A1">
      <selection activeCell="G371" sqref="G371"/>
    </sheetView>
  </sheetViews>
  <sheetFormatPr defaultColWidth="9.00390625" defaultRowHeight="13.5"/>
  <cols>
    <col min="1" max="1" width="2.50390625" style="63" customWidth="1"/>
    <col min="2" max="2" width="12.125" style="63" customWidth="1"/>
    <col min="3" max="3" width="9.00390625" style="94" customWidth="1"/>
    <col min="4" max="4" width="9.00390625" style="63" customWidth="1"/>
    <col min="5" max="16384" width="9.00390625" style="63" customWidth="1"/>
  </cols>
  <sheetData>
    <row r="1" spans="1:10" ht="13.5">
      <c r="A1" s="39" t="s">
        <v>258</v>
      </c>
      <c r="C1" s="62"/>
      <c r="D1" s="39"/>
      <c r="E1" s="39"/>
      <c r="F1" s="39"/>
      <c r="G1" s="39"/>
      <c r="H1" s="39"/>
      <c r="I1" s="39"/>
      <c r="J1" s="121"/>
    </row>
    <row r="2" spans="1:10" ht="13.5">
      <c r="A2" s="1" t="s">
        <v>183</v>
      </c>
      <c r="B2" s="39"/>
      <c r="C2" s="62"/>
      <c r="D2" s="39"/>
      <c r="E2" s="39"/>
      <c r="F2" s="39"/>
      <c r="G2" s="39"/>
      <c r="H2" s="39"/>
      <c r="I2" s="39"/>
      <c r="J2" s="121"/>
    </row>
    <row r="3" spans="1:10" ht="13.5">
      <c r="A3" s="39" t="s">
        <v>141</v>
      </c>
      <c r="B3" s="39"/>
      <c r="C3" s="62"/>
      <c r="D3" s="39"/>
      <c r="E3" s="39"/>
      <c r="F3" s="39"/>
      <c r="G3" s="39"/>
      <c r="H3" s="39"/>
      <c r="I3" s="39"/>
      <c r="J3" s="121"/>
    </row>
    <row r="4" spans="2:10" ht="13.5">
      <c r="B4" s="39"/>
      <c r="C4" s="62"/>
      <c r="D4" s="39"/>
      <c r="E4" s="39"/>
      <c r="F4" s="64" t="s">
        <v>198</v>
      </c>
      <c r="G4" s="39"/>
      <c r="H4" s="39"/>
      <c r="I4" s="39"/>
      <c r="J4" s="121"/>
    </row>
    <row r="5" spans="2:10" ht="27">
      <c r="B5" s="152"/>
      <c r="C5" s="78" t="s">
        <v>58</v>
      </c>
      <c r="D5" s="53" t="s">
        <v>10</v>
      </c>
      <c r="E5" s="53" t="s">
        <v>11</v>
      </c>
      <c r="F5" s="65" t="s">
        <v>62</v>
      </c>
      <c r="G5" s="39"/>
      <c r="H5" s="39"/>
      <c r="I5" s="39"/>
      <c r="J5" s="121"/>
    </row>
    <row r="6" spans="2:10" ht="13.5">
      <c r="B6" s="180" t="s">
        <v>58</v>
      </c>
      <c r="C6" s="114">
        <v>348</v>
      </c>
      <c r="D6" s="112">
        <f>SUM(D8,D10)</f>
        <v>108</v>
      </c>
      <c r="E6" s="112">
        <v>238</v>
      </c>
      <c r="F6" s="113">
        <v>2</v>
      </c>
      <c r="G6" s="39"/>
      <c r="H6" s="39"/>
      <c r="I6" s="39"/>
      <c r="J6" s="121"/>
    </row>
    <row r="7" spans="2:10" ht="13.5">
      <c r="B7" s="178"/>
      <c r="C7" s="139">
        <f>SUM(D7:F7)</f>
        <v>100</v>
      </c>
      <c r="D7" s="70">
        <f>ROUND(D6/$C6*100,1)</f>
        <v>31</v>
      </c>
      <c r="E7" s="70">
        <f>ROUND(E6/$C6*100,1)</f>
        <v>68.4</v>
      </c>
      <c r="F7" s="71">
        <f>ROUND(F6/$C6*100,1)</f>
        <v>0.6</v>
      </c>
      <c r="G7" s="39"/>
      <c r="H7" s="39"/>
      <c r="I7" s="39"/>
      <c r="J7" s="121"/>
    </row>
    <row r="8" spans="2:10" ht="13.5">
      <c r="B8" s="178" t="s">
        <v>25</v>
      </c>
      <c r="C8" s="69">
        <f>SUM(D8:F8)</f>
        <v>175</v>
      </c>
      <c r="D8" s="72">
        <v>67</v>
      </c>
      <c r="E8" s="72">
        <v>108</v>
      </c>
      <c r="F8" s="73">
        <v>0</v>
      </c>
      <c r="J8" s="121"/>
    </row>
    <row r="9" spans="2:10" ht="13.5">
      <c r="B9" s="178"/>
      <c r="C9" s="139">
        <f>SUM(D9:F9)</f>
        <v>100</v>
      </c>
      <c r="D9" s="70">
        <f>ROUND(D8/$C8*100,1)</f>
        <v>38.3</v>
      </c>
      <c r="E9" s="70">
        <f>ROUND(E8/$C8*100,1)</f>
        <v>61.7</v>
      </c>
      <c r="F9" s="71">
        <f>ROUND(F8/$C8*100,1)</f>
        <v>0</v>
      </c>
      <c r="J9" s="121"/>
    </row>
    <row r="10" spans="2:10" ht="13.5">
      <c r="B10" s="178" t="s">
        <v>26</v>
      </c>
      <c r="C10" s="69">
        <v>173</v>
      </c>
      <c r="D10" s="72">
        <v>41</v>
      </c>
      <c r="E10" s="72">
        <v>130</v>
      </c>
      <c r="F10" s="73">
        <v>2</v>
      </c>
      <c r="J10" s="121"/>
    </row>
    <row r="11" spans="2:10" ht="13.5">
      <c r="B11" s="179"/>
      <c r="C11" s="140">
        <f>SUM(D11:F11)</f>
        <v>100</v>
      </c>
      <c r="D11" s="74">
        <f>ROUND(D10/$C10*100,1)</f>
        <v>23.7</v>
      </c>
      <c r="E11" s="74">
        <f>ROUND(E10/$C10*100,1)</f>
        <v>75.1</v>
      </c>
      <c r="F11" s="75">
        <f>ROUND(F10/$C10*100,1)</f>
        <v>1.2</v>
      </c>
      <c r="J11" s="121"/>
    </row>
    <row r="12" ht="13.5">
      <c r="J12" s="121"/>
    </row>
    <row r="13" spans="1:10" ht="13.5">
      <c r="A13" s="39" t="s">
        <v>255</v>
      </c>
      <c r="J13" s="121"/>
    </row>
    <row r="14" spans="1:10" ht="13.5">
      <c r="A14" s="39" t="s">
        <v>200</v>
      </c>
      <c r="J14" s="121"/>
    </row>
    <row r="15" spans="1:10" ht="13.5">
      <c r="A15" s="39"/>
      <c r="I15" s="64" t="s">
        <v>198</v>
      </c>
      <c r="J15" s="121"/>
    </row>
    <row r="16" spans="2:10" ht="40.5">
      <c r="B16" s="152"/>
      <c r="C16" s="78" t="s">
        <v>58</v>
      </c>
      <c r="D16" s="54" t="s">
        <v>184</v>
      </c>
      <c r="E16" s="53" t="s">
        <v>185</v>
      </c>
      <c r="F16" s="54" t="s">
        <v>186</v>
      </c>
      <c r="G16" s="54" t="s">
        <v>187</v>
      </c>
      <c r="H16" s="54" t="s">
        <v>188</v>
      </c>
      <c r="I16" s="122" t="s">
        <v>12</v>
      </c>
      <c r="J16" s="55"/>
    </row>
    <row r="17" spans="2:10" ht="13.5">
      <c r="B17" s="181" t="s">
        <v>125</v>
      </c>
      <c r="C17" s="114">
        <f>SUM(C19,C21)</f>
        <v>623</v>
      </c>
      <c r="D17" s="112">
        <f aca="true" t="shared" si="0" ref="D17:I17">SUM(D19,D21)</f>
        <v>0</v>
      </c>
      <c r="E17" s="112">
        <f t="shared" si="0"/>
        <v>31</v>
      </c>
      <c r="F17" s="112">
        <f t="shared" si="0"/>
        <v>237</v>
      </c>
      <c r="G17" s="112">
        <f t="shared" si="0"/>
        <v>291</v>
      </c>
      <c r="H17" s="112">
        <f t="shared" si="0"/>
        <v>58</v>
      </c>
      <c r="I17" s="123">
        <f t="shared" si="0"/>
        <v>6</v>
      </c>
      <c r="J17" s="124"/>
    </row>
    <row r="18" spans="2:10" ht="13.5">
      <c r="B18" s="182"/>
      <c r="C18" s="139">
        <f>SUM(D18:I18)</f>
        <v>100</v>
      </c>
      <c r="D18" s="70">
        <f aca="true" t="shared" si="1" ref="D18:I18">ROUND(D17/$C17*100,1)</f>
        <v>0</v>
      </c>
      <c r="E18" s="70">
        <f t="shared" si="1"/>
        <v>5</v>
      </c>
      <c r="F18" s="70">
        <f>ROUND(F17/$C17*100,1)</f>
        <v>38</v>
      </c>
      <c r="G18" s="70">
        <f>ROUND(G17/$C17*100,1)</f>
        <v>46.7</v>
      </c>
      <c r="H18" s="70">
        <f t="shared" si="1"/>
        <v>9.3</v>
      </c>
      <c r="I18" s="125">
        <f t="shared" si="1"/>
        <v>1</v>
      </c>
      <c r="J18" s="124"/>
    </row>
    <row r="19" spans="2:10" ht="13.5">
      <c r="B19" s="183" t="s">
        <v>126</v>
      </c>
      <c r="C19" s="69">
        <f>SUM(D19:I19)</f>
        <v>299</v>
      </c>
      <c r="D19" s="72">
        <v>0</v>
      </c>
      <c r="E19" s="72">
        <v>30</v>
      </c>
      <c r="F19" s="72">
        <v>155</v>
      </c>
      <c r="G19" s="72">
        <v>111</v>
      </c>
      <c r="H19" s="72">
        <v>1</v>
      </c>
      <c r="I19" s="126">
        <v>2</v>
      </c>
      <c r="J19" s="124"/>
    </row>
    <row r="20" spans="2:10" ht="13.5">
      <c r="B20" s="182"/>
      <c r="C20" s="139">
        <f>SUM(D20:I20)</f>
        <v>100</v>
      </c>
      <c r="D20" s="70">
        <f aca="true" t="shared" si="2" ref="D20:I20">ROUND(D19/$C19*100,1)</f>
        <v>0</v>
      </c>
      <c r="E20" s="70">
        <f t="shared" si="2"/>
        <v>10</v>
      </c>
      <c r="F20" s="70">
        <f>ROUND(F19/$C19*100,1)+0.1</f>
        <v>51.9</v>
      </c>
      <c r="G20" s="70">
        <f t="shared" si="2"/>
        <v>37.1</v>
      </c>
      <c r="H20" s="70">
        <f t="shared" si="2"/>
        <v>0.3</v>
      </c>
      <c r="I20" s="125">
        <f t="shared" si="2"/>
        <v>0.7</v>
      </c>
      <c r="J20" s="124"/>
    </row>
    <row r="21" spans="2:10" ht="13.5">
      <c r="B21" s="183" t="s">
        <v>127</v>
      </c>
      <c r="C21" s="69">
        <f>SUM(D21:I21)</f>
        <v>324</v>
      </c>
      <c r="D21" s="72">
        <v>0</v>
      </c>
      <c r="E21" s="72">
        <v>1</v>
      </c>
      <c r="F21" s="72">
        <v>82</v>
      </c>
      <c r="G21" s="72">
        <v>180</v>
      </c>
      <c r="H21" s="72">
        <v>57</v>
      </c>
      <c r="I21" s="126">
        <v>4</v>
      </c>
      <c r="J21" s="124"/>
    </row>
    <row r="22" spans="2:10" ht="13.5">
      <c r="B22" s="184"/>
      <c r="C22" s="140">
        <f>SUM(D22:I22)</f>
        <v>100.00000000000001</v>
      </c>
      <c r="D22" s="74">
        <f aca="true" t="shared" si="3" ref="D22:I22">ROUND(D21/$C21*100,1)</f>
        <v>0</v>
      </c>
      <c r="E22" s="74">
        <f t="shared" si="3"/>
        <v>0.3</v>
      </c>
      <c r="F22" s="74">
        <f t="shared" si="3"/>
        <v>25.3</v>
      </c>
      <c r="G22" s="74">
        <f t="shared" si="3"/>
        <v>55.6</v>
      </c>
      <c r="H22" s="74">
        <f t="shared" si="3"/>
        <v>17.6</v>
      </c>
      <c r="I22" s="127">
        <f t="shared" si="3"/>
        <v>1.2</v>
      </c>
      <c r="J22" s="124"/>
    </row>
    <row r="24" ht="13.5">
      <c r="A24" s="39" t="s">
        <v>256</v>
      </c>
    </row>
    <row r="25" ht="13.5">
      <c r="A25" s="39" t="s">
        <v>200</v>
      </c>
    </row>
    <row r="26" ht="13.5">
      <c r="L26" s="64" t="s">
        <v>198</v>
      </c>
    </row>
    <row r="27" spans="2:12" ht="40.5" customHeight="1">
      <c r="B27" s="152"/>
      <c r="C27" s="78" t="s">
        <v>58</v>
      </c>
      <c r="D27" s="54" t="s">
        <v>189</v>
      </c>
      <c r="E27" s="53" t="s">
        <v>190</v>
      </c>
      <c r="F27" s="54" t="s">
        <v>191</v>
      </c>
      <c r="G27" s="53" t="s">
        <v>192</v>
      </c>
      <c r="H27" s="53" t="s">
        <v>193</v>
      </c>
      <c r="I27" s="53" t="s">
        <v>145</v>
      </c>
      <c r="J27" s="53" t="s">
        <v>146</v>
      </c>
      <c r="K27" s="53" t="s">
        <v>196</v>
      </c>
      <c r="L27" s="65" t="s">
        <v>12</v>
      </c>
    </row>
    <row r="28" spans="2:12" ht="13.5">
      <c r="B28" s="181" t="s">
        <v>125</v>
      </c>
      <c r="C28" s="114">
        <f>SUM(C30,C32)</f>
        <v>623</v>
      </c>
      <c r="D28" s="112">
        <f aca="true" t="shared" si="4" ref="D28:L28">SUM(D30,D32)</f>
        <v>0</v>
      </c>
      <c r="E28" s="112">
        <f t="shared" si="4"/>
        <v>141</v>
      </c>
      <c r="F28" s="112">
        <f t="shared" si="4"/>
        <v>152</v>
      </c>
      <c r="G28" s="112">
        <f t="shared" si="4"/>
        <v>105</v>
      </c>
      <c r="H28" s="112">
        <f t="shared" si="4"/>
        <v>150</v>
      </c>
      <c r="I28" s="123">
        <f t="shared" si="4"/>
        <v>69</v>
      </c>
      <c r="J28" s="112">
        <f t="shared" si="4"/>
        <v>0</v>
      </c>
      <c r="K28" s="112">
        <f t="shared" si="4"/>
        <v>0</v>
      </c>
      <c r="L28" s="128">
        <f t="shared" si="4"/>
        <v>6</v>
      </c>
    </row>
    <row r="29" spans="2:12" ht="13.5">
      <c r="B29" s="182"/>
      <c r="C29" s="139">
        <f>SUM(D29:L29)</f>
        <v>100</v>
      </c>
      <c r="D29" s="70">
        <f aca="true" t="shared" si="5" ref="D29:I29">ROUND(D28/$C28*100,1)</f>
        <v>0</v>
      </c>
      <c r="E29" s="70">
        <f t="shared" si="5"/>
        <v>22.6</v>
      </c>
      <c r="F29" s="70">
        <f>ROUND(F28/$C28*100,1)-0.1</f>
        <v>24.299999999999997</v>
      </c>
      <c r="G29" s="70">
        <f t="shared" si="5"/>
        <v>16.9</v>
      </c>
      <c r="H29" s="70">
        <f t="shared" si="5"/>
        <v>24.1</v>
      </c>
      <c r="I29" s="125">
        <f t="shared" si="5"/>
        <v>11.1</v>
      </c>
      <c r="J29" s="70">
        <f>ROUND(J28/$C28*100,1)</f>
        <v>0</v>
      </c>
      <c r="K29" s="70">
        <f>ROUND(K28/$C28*100,1)</f>
        <v>0</v>
      </c>
      <c r="L29" s="129">
        <f>ROUND(L28/$C28*100,1)</f>
        <v>1</v>
      </c>
    </row>
    <row r="30" spans="2:12" ht="13.5">
      <c r="B30" s="183" t="s">
        <v>126</v>
      </c>
      <c r="C30" s="69">
        <f>SUM(D30:L30)</f>
        <v>299</v>
      </c>
      <c r="D30" s="72">
        <v>0</v>
      </c>
      <c r="E30" s="72">
        <v>0</v>
      </c>
      <c r="F30" s="72">
        <v>1</v>
      </c>
      <c r="G30" s="72">
        <v>94</v>
      </c>
      <c r="H30" s="72">
        <v>136</v>
      </c>
      <c r="I30" s="126">
        <v>66</v>
      </c>
      <c r="J30" s="72">
        <v>0</v>
      </c>
      <c r="K30" s="72">
        <v>0</v>
      </c>
      <c r="L30" s="130">
        <v>2</v>
      </c>
    </row>
    <row r="31" spans="2:12" ht="13.5">
      <c r="B31" s="182"/>
      <c r="C31" s="139">
        <f>SUM(D31:L31)</f>
        <v>100.00000000000001</v>
      </c>
      <c r="D31" s="70">
        <f aca="true" t="shared" si="6" ref="D31:I31">ROUND(D30/$C30*100,1)</f>
        <v>0</v>
      </c>
      <c r="E31" s="70">
        <f t="shared" si="6"/>
        <v>0</v>
      </c>
      <c r="F31" s="70">
        <f t="shared" si="6"/>
        <v>0.3</v>
      </c>
      <c r="G31" s="70">
        <f t="shared" si="6"/>
        <v>31.4</v>
      </c>
      <c r="H31" s="70">
        <f t="shared" si="6"/>
        <v>45.5</v>
      </c>
      <c r="I31" s="125">
        <f t="shared" si="6"/>
        <v>22.1</v>
      </c>
      <c r="J31" s="70">
        <f>ROUND(J30/$C30*100,1)</f>
        <v>0</v>
      </c>
      <c r="K31" s="70">
        <f>ROUND(K30/$C30*100,1)</f>
        <v>0</v>
      </c>
      <c r="L31" s="129">
        <f>ROUND(L30/$C30*100,1)</f>
        <v>0.7</v>
      </c>
    </row>
    <row r="32" spans="2:12" ht="13.5">
      <c r="B32" s="183" t="s">
        <v>127</v>
      </c>
      <c r="C32" s="69">
        <f>SUM(D32:L32)</f>
        <v>324</v>
      </c>
      <c r="D32" s="72">
        <v>0</v>
      </c>
      <c r="E32" s="72">
        <v>141</v>
      </c>
      <c r="F32" s="72">
        <v>151</v>
      </c>
      <c r="G32" s="72">
        <v>11</v>
      </c>
      <c r="H32" s="72">
        <v>14</v>
      </c>
      <c r="I32" s="126">
        <v>3</v>
      </c>
      <c r="J32" s="72">
        <v>0</v>
      </c>
      <c r="K32" s="72">
        <v>0</v>
      </c>
      <c r="L32" s="130">
        <v>4</v>
      </c>
    </row>
    <row r="33" spans="2:12" ht="13.5">
      <c r="B33" s="184"/>
      <c r="C33" s="140">
        <f>SUM(D33:L33)</f>
        <v>100.00000000000001</v>
      </c>
      <c r="D33" s="74">
        <f aca="true" t="shared" si="7" ref="D33:I33">ROUND(D32/$C32*100,1)</f>
        <v>0</v>
      </c>
      <c r="E33" s="74">
        <f t="shared" si="7"/>
        <v>43.5</v>
      </c>
      <c r="F33" s="74">
        <f>ROUND(F32/$C32*100,1)+0.1</f>
        <v>46.7</v>
      </c>
      <c r="G33" s="74">
        <f t="shared" si="7"/>
        <v>3.4</v>
      </c>
      <c r="H33" s="74">
        <f t="shared" si="7"/>
        <v>4.3</v>
      </c>
      <c r="I33" s="127">
        <f t="shared" si="7"/>
        <v>0.9</v>
      </c>
      <c r="J33" s="74">
        <f>ROUND(J32/$C32*100,1)</f>
        <v>0</v>
      </c>
      <c r="K33" s="74">
        <f>ROUND(K32/$C32*100,1)</f>
        <v>0</v>
      </c>
      <c r="L33" s="75">
        <f>ROUND(L32/$C32*100,1)</f>
        <v>1.2</v>
      </c>
    </row>
    <row r="35" ht="13.5">
      <c r="A35" s="39" t="s">
        <v>257</v>
      </c>
    </row>
    <row r="36" ht="13.5">
      <c r="A36" s="39" t="s">
        <v>200</v>
      </c>
    </row>
    <row r="37" ht="13.5">
      <c r="N37" s="64" t="s">
        <v>198</v>
      </c>
    </row>
    <row r="38" spans="2:14" ht="27">
      <c r="B38" s="152"/>
      <c r="C38" s="54" t="s">
        <v>58</v>
      </c>
      <c r="D38" s="54" t="s">
        <v>215</v>
      </c>
      <c r="E38" s="53" t="s">
        <v>206</v>
      </c>
      <c r="F38" s="54" t="s">
        <v>207</v>
      </c>
      <c r="G38" s="53" t="s">
        <v>208</v>
      </c>
      <c r="H38" s="53" t="s">
        <v>209</v>
      </c>
      <c r="I38" s="53" t="s">
        <v>210</v>
      </c>
      <c r="J38" s="53" t="s">
        <v>211</v>
      </c>
      <c r="K38" s="53" t="s">
        <v>212</v>
      </c>
      <c r="L38" s="53" t="s">
        <v>213</v>
      </c>
      <c r="M38" s="53" t="s">
        <v>214</v>
      </c>
      <c r="N38" s="99" t="s">
        <v>28</v>
      </c>
    </row>
    <row r="39" spans="2:14" ht="13.5">
      <c r="B39" s="181" t="s">
        <v>125</v>
      </c>
      <c r="C39" s="167">
        <f>SUM(C41,C43)</f>
        <v>623</v>
      </c>
      <c r="D39" s="167">
        <v>0</v>
      </c>
      <c r="E39" s="112">
        <f aca="true" t="shared" si="8" ref="E39:N39">SUM(E41,E43)</f>
        <v>31</v>
      </c>
      <c r="F39" s="112">
        <f t="shared" si="8"/>
        <v>93</v>
      </c>
      <c r="G39" s="112">
        <f t="shared" si="8"/>
        <v>146</v>
      </c>
      <c r="H39" s="112">
        <f t="shared" si="8"/>
        <v>76</v>
      </c>
      <c r="I39" s="112">
        <f t="shared" si="8"/>
        <v>99</v>
      </c>
      <c r="J39" s="123">
        <f t="shared" si="8"/>
        <v>101</v>
      </c>
      <c r="K39" s="112">
        <f t="shared" si="8"/>
        <v>65</v>
      </c>
      <c r="L39" s="112">
        <f t="shared" si="8"/>
        <v>6</v>
      </c>
      <c r="M39" s="168">
        <f t="shared" si="8"/>
        <v>0</v>
      </c>
      <c r="N39" s="169">
        <f t="shared" si="8"/>
        <v>6</v>
      </c>
    </row>
    <row r="40" spans="2:14" ht="13.5">
      <c r="B40" s="182"/>
      <c r="C40" s="166">
        <f>SUM(D40:N40)</f>
        <v>100.00000000000001</v>
      </c>
      <c r="D40" s="70">
        <f aca="true" t="shared" si="9" ref="D40:N40">ROUND(D39/$C39*100,1)</f>
        <v>0</v>
      </c>
      <c r="E40" s="70">
        <f t="shared" si="9"/>
        <v>5</v>
      </c>
      <c r="F40" s="70">
        <f t="shared" si="9"/>
        <v>14.9</v>
      </c>
      <c r="G40" s="70">
        <f t="shared" si="9"/>
        <v>23.4</v>
      </c>
      <c r="H40" s="70">
        <f t="shared" si="9"/>
        <v>12.2</v>
      </c>
      <c r="I40" s="70">
        <f t="shared" si="9"/>
        <v>15.9</v>
      </c>
      <c r="J40" s="125">
        <f t="shared" si="9"/>
        <v>16.2</v>
      </c>
      <c r="K40" s="70">
        <f t="shared" si="9"/>
        <v>10.4</v>
      </c>
      <c r="L40" s="70">
        <f t="shared" si="9"/>
        <v>1</v>
      </c>
      <c r="M40" s="116">
        <f t="shared" si="9"/>
        <v>0</v>
      </c>
      <c r="N40" s="117">
        <f t="shared" si="9"/>
        <v>1</v>
      </c>
    </row>
    <row r="41" spans="2:14" ht="13.5">
      <c r="B41" s="183" t="s">
        <v>126</v>
      </c>
      <c r="C41" s="165">
        <f>SUM(D41:N41)</f>
        <v>299</v>
      </c>
      <c r="D41" s="165">
        <v>0</v>
      </c>
      <c r="E41" s="72">
        <v>0</v>
      </c>
      <c r="F41" s="72">
        <v>0</v>
      </c>
      <c r="G41" s="72">
        <v>1</v>
      </c>
      <c r="H41" s="72">
        <v>47</v>
      </c>
      <c r="I41" s="72">
        <v>90</v>
      </c>
      <c r="J41" s="126">
        <v>91</v>
      </c>
      <c r="K41" s="72">
        <v>62</v>
      </c>
      <c r="L41" s="72">
        <v>6</v>
      </c>
      <c r="M41" s="118">
        <v>0</v>
      </c>
      <c r="N41" s="119">
        <v>2</v>
      </c>
    </row>
    <row r="42" spans="2:14" ht="13.5">
      <c r="B42" s="182"/>
      <c r="C42" s="166">
        <f>SUM(D42:N42)</f>
        <v>100</v>
      </c>
      <c r="D42" s="70">
        <f aca="true" t="shared" si="10" ref="D42:I42">ROUND(D41/$C41*100,1)</f>
        <v>0</v>
      </c>
      <c r="E42" s="70">
        <f t="shared" si="10"/>
        <v>0</v>
      </c>
      <c r="F42" s="70">
        <f t="shared" si="10"/>
        <v>0</v>
      </c>
      <c r="G42" s="70">
        <f t="shared" si="10"/>
        <v>0.3</v>
      </c>
      <c r="H42" s="70">
        <f t="shared" si="10"/>
        <v>15.7</v>
      </c>
      <c r="I42" s="70">
        <f t="shared" si="10"/>
        <v>30.1</v>
      </c>
      <c r="J42" s="125">
        <f>ROUND(J41/$C41*100,1)+0.1</f>
        <v>30.5</v>
      </c>
      <c r="K42" s="70">
        <f>ROUND(K41/$C41*100,1)</f>
        <v>20.7</v>
      </c>
      <c r="L42" s="70">
        <f>ROUND(L41/$C41*100,1)</f>
        <v>2</v>
      </c>
      <c r="M42" s="116">
        <f>ROUND(M41/$C41*100,1)</f>
        <v>0</v>
      </c>
      <c r="N42" s="117">
        <f>ROUND(N41/$C41*100,1)</f>
        <v>0.7</v>
      </c>
    </row>
    <row r="43" spans="2:14" ht="13.5">
      <c r="B43" s="183" t="s">
        <v>127</v>
      </c>
      <c r="C43" s="165">
        <f>SUM(D43:N43)</f>
        <v>324</v>
      </c>
      <c r="D43" s="165">
        <v>0</v>
      </c>
      <c r="E43" s="72">
        <v>31</v>
      </c>
      <c r="F43" s="72">
        <v>93</v>
      </c>
      <c r="G43" s="72">
        <v>145</v>
      </c>
      <c r="H43" s="72">
        <v>29</v>
      </c>
      <c r="I43" s="72">
        <v>9</v>
      </c>
      <c r="J43" s="126">
        <v>10</v>
      </c>
      <c r="K43" s="72">
        <v>3</v>
      </c>
      <c r="L43" s="72">
        <v>0</v>
      </c>
      <c r="M43" s="118">
        <v>0</v>
      </c>
      <c r="N43" s="119">
        <v>4</v>
      </c>
    </row>
    <row r="44" spans="2:14" ht="13.5">
      <c r="B44" s="184"/>
      <c r="C44" s="164">
        <f>SUM(D44:N44)</f>
        <v>100</v>
      </c>
      <c r="D44" s="164">
        <f>ROUND(D43/$C43*100,1)</f>
        <v>0</v>
      </c>
      <c r="E44" s="74">
        <f>ROUND(E43/$C43*100,1)</f>
        <v>9.6</v>
      </c>
      <c r="F44" s="74">
        <f>ROUND(F43/$C43*100,1)</f>
        <v>28.7</v>
      </c>
      <c r="G44" s="74">
        <f>ROUND(G43/$C43*100,1)-0.1</f>
        <v>44.699999999999996</v>
      </c>
      <c r="H44" s="74">
        <f aca="true" t="shared" si="11" ref="H44:N44">ROUND(H43/$C43*100,1)</f>
        <v>9</v>
      </c>
      <c r="I44" s="74">
        <f t="shared" si="11"/>
        <v>2.8</v>
      </c>
      <c r="J44" s="127">
        <f t="shared" si="11"/>
        <v>3.1</v>
      </c>
      <c r="K44" s="74">
        <f t="shared" si="11"/>
        <v>0.9</v>
      </c>
      <c r="L44" s="74">
        <f t="shared" si="11"/>
        <v>0</v>
      </c>
      <c r="M44" s="74">
        <f t="shared" si="11"/>
        <v>0</v>
      </c>
      <c r="N44" s="120">
        <f t="shared" si="11"/>
        <v>1.2</v>
      </c>
    </row>
  </sheetData>
  <sheetProtection/>
  <mergeCells count="12">
    <mergeCell ref="B6:B7"/>
    <mergeCell ref="B8:B9"/>
    <mergeCell ref="B10:B11"/>
    <mergeCell ref="B17:B18"/>
    <mergeCell ref="B19:B20"/>
    <mergeCell ref="B21:B22"/>
    <mergeCell ref="B39:B40"/>
    <mergeCell ref="B41:B42"/>
    <mergeCell ref="B43:B44"/>
    <mergeCell ref="B28:B29"/>
    <mergeCell ref="B30:B31"/>
    <mergeCell ref="B32:B33"/>
  </mergeCells>
  <printOptions/>
  <pageMargins left="0.7874015748031497" right="0.7480314960629921" top="0.984251968503937" bottom="0.984251968503937" header="0.5118110236220472" footer="0.5118110236220472"/>
  <pageSetup fitToHeight="2" horizontalDpi="600" verticalDpi="600" orientation="portrait" paperSize="9" scale="71" r:id="rId1"/>
  <headerFooter alignWithMargins="0">
    <oddHeader>&amp;C&amp;"ＭＳ Ｐ明朝,標準"　</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Yupi</dc:creator>
  <cp:keywords/>
  <dc:description/>
  <cp:lastModifiedBy>和貝 尚美</cp:lastModifiedBy>
  <cp:lastPrinted>2016-07-11T11:11:49Z</cp:lastPrinted>
  <dcterms:created xsi:type="dcterms:W3CDTF">2010-12-30T07:15:01Z</dcterms:created>
  <dcterms:modified xsi:type="dcterms:W3CDTF">2016-07-11T11:11:58Z</dcterms:modified>
  <cp:category/>
  <cp:version/>
  <cp:contentType/>
  <cp:contentStatus/>
</cp:coreProperties>
</file>