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04-2_作成後データ（0531修正後）\"/>
    </mc:Choice>
  </mc:AlternateContent>
  <bookViews>
    <workbookView xWindow="600" yWindow="30" windowWidth="19395" windowHeight="8055"/>
  </bookViews>
  <sheets>
    <sheet name="11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'11表'!$B$16:$B$19</definedName>
    <definedName name="__123Graph_A県計" localSheetId="0" hidden="1">'11表'!$B$6:$B$9</definedName>
    <definedName name="__123Graph_A市町村" localSheetId="0" hidden="1">'11表'!$B$16:$B$19</definedName>
    <definedName name="__123Graph_B" localSheetId="0" hidden="1">'11表'!$E$16:$E$19</definedName>
    <definedName name="__123Graph_B県計" localSheetId="0" hidden="1">'11表'!$E$6:$E$9</definedName>
    <definedName name="__123Graph_B市町村" localSheetId="0" hidden="1">'11表'!$E$16:$E$19</definedName>
    <definedName name="__123Graph_LBL_A" localSheetId="0" hidden="1">'11表'!$B$16:$B$19</definedName>
    <definedName name="__123Graph_LBL_A県計" localSheetId="0" hidden="1">'11表'!$B$6:$B$9</definedName>
    <definedName name="__123Graph_LBL_A市町村" localSheetId="0" hidden="1">'11表'!$B$16:$B$19</definedName>
    <definedName name="__123Graph_LBL_B" localSheetId="0" hidden="1">'11表'!$E$16:$E$19</definedName>
    <definedName name="__123Graph_LBL_B県計" localSheetId="0" hidden="1">'11表'!$E$6:$E$9</definedName>
    <definedName name="__123Graph_LBL_B市町村" localSheetId="0" hidden="1">'11表'!$E$16:$E$19</definedName>
    <definedName name="__123Graph_X" localSheetId="0" hidden="1">'11表'!$A$6:$A$9</definedName>
    <definedName name="__123Graph_X県計" localSheetId="0" hidden="1">'11表'!$A$6:$A$9</definedName>
    <definedName name="__123Graph_X市町村" localSheetId="0" hidden="1">'11表'!$A$6:$A$9</definedName>
    <definedName name="_4" hidden="1">#REF!</definedName>
    <definedName name="_Fill" localSheetId="0" hidden="1">#REF!</definedName>
    <definedName name="_Key1" localSheetId="0" hidden="1">'[1]15(済）'!#REF!</definedName>
    <definedName name="_Key1" hidden="1">[2]第15表!#REF!</definedName>
    <definedName name="_Order1" hidden="1">255</definedName>
    <definedName name="_Regression_Int" localSheetId="0" hidden="1">1</definedName>
    <definedName name="a">#REF!</definedName>
    <definedName name="k" hidden="1">[2]第15表!#REF!</definedName>
    <definedName name="ｐ" hidden="1">#REF!</definedName>
    <definedName name="p1_1Area" localSheetId="0">'[3]1-3'!$A$1:$L$42</definedName>
    <definedName name="p11_1Area" localSheetId="0">'11表'!$A$1:$H$21</definedName>
    <definedName name="p2_1Area" localSheetId="0">'[3]1-3'!$O$1:$AJ$42</definedName>
    <definedName name="p20_1_1Area" localSheetId="0">#REF!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'[3]5'!$A$1:$G$45</definedName>
    <definedName name="p7_1_1Area" localSheetId="0">'[4]第7-8表'!$A$1:$I$49</definedName>
    <definedName name="p7_1_1Area">'[5]第7-8表'!$A$1:$I$49</definedName>
    <definedName name="p7_2_1Area" localSheetId="0">'[4]第7-8表'!$L$1:$S$49</definedName>
    <definedName name="p7_2_1Area">'[5]第7-8表'!$L$1:$S$49</definedName>
    <definedName name="p8_1_1Area" localSheetId="0">'[4]第7-8表'!$U$1:$AC$49</definedName>
    <definedName name="p8_1_1Area">'[5]第7-8表'!$U$1:$AC$49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'11表'!$A$1:$H$22</definedName>
    <definedName name="_xlnm.Print_Area">#REF!</definedName>
    <definedName name="Print_Area_MI" localSheetId="0">'11表'!$A$1:$I$21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D20" i="1" l="1"/>
  <c r="F19" i="1"/>
  <c r="F18" i="1"/>
  <c r="F17" i="1"/>
  <c r="F16" i="1"/>
  <c r="F20" i="1"/>
  <c r="C20" i="1"/>
  <c r="C18" i="1"/>
  <c r="C19" i="1"/>
  <c r="C17" i="1"/>
  <c r="C16" i="1"/>
  <c r="F10" i="1"/>
  <c r="F7" i="1"/>
  <c r="F8" i="1"/>
  <c r="F9" i="1"/>
  <c r="F6" i="1"/>
  <c r="C10" i="1"/>
  <c r="C9" i="1"/>
  <c r="C8" i="1"/>
  <c r="C6" i="1"/>
  <c r="C7" i="1"/>
  <c r="G20" i="1" l="1"/>
  <c r="G10" i="1"/>
  <c r="D10" i="1"/>
</calcChain>
</file>

<file path=xl/sharedStrings.xml><?xml version="1.0" encoding="utf-8"?>
<sst xmlns="http://schemas.openxmlformats.org/spreadsheetml/2006/main" count="35" uniqueCount="22">
  <si>
    <t xml:space="preserve">  第１１表   年度別保険料(税)調定額(現年分)</t>
    <phoneticPr fontId="4"/>
  </si>
  <si>
    <t>(県計）</t>
  </si>
  <si>
    <t xml:space="preserve"> 年  度  </t>
    <phoneticPr fontId="8"/>
  </si>
  <si>
    <t>1 世帯当たり調定額</t>
    <phoneticPr fontId="4"/>
  </si>
  <si>
    <t xml:space="preserve"> 1 人当たり調定額</t>
    <phoneticPr fontId="4"/>
  </si>
  <si>
    <t xml:space="preserve"> 金額　(円)</t>
    <phoneticPr fontId="8"/>
  </si>
  <si>
    <t xml:space="preserve"> 上昇指数</t>
  </si>
  <si>
    <t>(市町村計)</t>
  </si>
  <si>
    <t xml:space="preserve"> 年  度  </t>
    <phoneticPr fontId="8"/>
  </si>
  <si>
    <t xml:space="preserve"> 1 世帯当たり調定額</t>
    <phoneticPr fontId="4"/>
  </si>
  <si>
    <t>1 人当たり調定額</t>
    <phoneticPr fontId="4"/>
  </si>
  <si>
    <t xml:space="preserve"> 金額(円)</t>
  </si>
  <si>
    <t xml:space="preserve">  　　上昇指数は、4ヵ年前の数値との対比</t>
    <rPh sb="4" eb="6">
      <t>ジョウショウ</t>
    </rPh>
    <rPh sb="6" eb="8">
      <t>シスウ</t>
    </rPh>
    <rPh sb="12" eb="13">
      <t>ネン</t>
    </rPh>
    <rPh sb="13" eb="14">
      <t>マエ</t>
    </rPh>
    <rPh sb="15" eb="17">
      <t>スウチ</t>
    </rPh>
    <rPh sb="19" eb="21">
      <t>タイヒ</t>
    </rPh>
    <phoneticPr fontId="4"/>
  </si>
  <si>
    <t>（注）調定額は居所不明者分調定額を含んでいる。</t>
    <rPh sb="13" eb="14">
      <t>チョウ</t>
    </rPh>
    <rPh sb="14" eb="16">
      <t>テイガク</t>
    </rPh>
    <rPh sb="17" eb="18">
      <t>フク</t>
    </rPh>
    <phoneticPr fontId="10"/>
  </si>
  <si>
    <t>対前年度比
（％）</t>
    <phoneticPr fontId="3"/>
  </si>
  <si>
    <r>
      <t xml:space="preserve"> 収納率
</t>
    </r>
    <r>
      <rPr>
        <sz val="16"/>
        <rFont val="ＭＳ Ｐゴシック"/>
        <family val="3"/>
        <charset val="128"/>
      </rPr>
      <t>（％）</t>
    </r>
    <phoneticPr fontId="3"/>
  </si>
  <si>
    <t>平成24年度
（2012）</t>
    <phoneticPr fontId="3"/>
  </si>
  <si>
    <t>平成25年度
（2013）</t>
    <phoneticPr fontId="3"/>
  </si>
  <si>
    <t>平成26年度
（2014）</t>
    <phoneticPr fontId="3"/>
  </si>
  <si>
    <t>平成27年度
（2015）</t>
    <phoneticPr fontId="3"/>
  </si>
  <si>
    <t>平成28年度
（2016）</t>
    <phoneticPr fontId="3"/>
  </si>
  <si>
    <t>平成28年度
（2016）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</si>
</sst>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8" formatCode="#,##0.00_ "/>
    <numFmt numFmtId="180" formatCode="0_ "/>
    <numFmt numFmtId="181" formatCode="0.00_ "/>
    <numFmt numFmtId="182" formatCode="#,##0.00_);[Red]\(#,##0.00\)"/>
  </numFmts>
  <fonts count="1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7" fontId="1" fillId="0" borderId="0"/>
    <xf numFmtId="0" fontId="13" fillId="0" borderId="0" applyNumberFormat="0" applyFill="0" applyBorder="0" applyAlignment="0" applyProtection="0"/>
    <xf numFmtId="0" fontId="14" fillId="0" borderId="0">
      <alignment vertical="center"/>
    </xf>
    <xf numFmtId="0" fontId="15" fillId="0" borderId="0"/>
  </cellStyleXfs>
  <cellXfs count="63">
    <xf numFmtId="0" fontId="0" fillId="0" borderId="0" xfId="0">
      <alignment vertical="center"/>
    </xf>
    <xf numFmtId="176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80" fontId="7" fillId="0" borderId="24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6" fillId="0" borderId="0" xfId="1" applyFont="1" applyFill="1" applyAlignment="1" applyProtection="1">
      <alignment horizontal="left"/>
    </xf>
    <xf numFmtId="0" fontId="6" fillId="0" borderId="7" xfId="1" applyFont="1" applyFill="1" applyBorder="1"/>
    <xf numFmtId="0" fontId="7" fillId="0" borderId="9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>
      <alignment horizontal="center" vertical="center"/>
    </xf>
    <xf numFmtId="176" fontId="7" fillId="0" borderId="9" xfId="1" applyNumberFormat="1" applyFont="1" applyFill="1" applyBorder="1" applyAlignment="1" applyProtection="1">
      <alignment horizontal="right" vertical="center"/>
    </xf>
    <xf numFmtId="176" fontId="7" fillId="0" borderId="10" xfId="1" applyNumberFormat="1" applyFont="1" applyFill="1" applyBorder="1" applyAlignment="1" applyProtection="1">
      <alignment horizontal="right" vertical="center"/>
    </xf>
    <xf numFmtId="176" fontId="7" fillId="0" borderId="11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7" xfId="1" applyNumberFormat="1" applyFont="1" applyFill="1" applyBorder="1" applyAlignment="1" applyProtection="1">
      <alignment horizontal="right" vertical="center"/>
    </xf>
    <xf numFmtId="178" fontId="7" fillId="0" borderId="18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176" fontId="7" fillId="0" borderId="2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8" fontId="7" fillId="0" borderId="21" xfId="1" applyNumberFormat="1" applyFont="1" applyFill="1" applyBorder="1" applyAlignment="1" applyProtection="1">
      <alignment horizontal="right" vertical="center"/>
    </xf>
    <xf numFmtId="176" fontId="7" fillId="0" borderId="23" xfId="1" applyNumberFormat="1" applyFont="1" applyFill="1" applyBorder="1" applyAlignment="1" applyProtection="1">
      <alignment horizontal="right" vertical="center"/>
    </xf>
    <xf numFmtId="178" fontId="7" fillId="0" borderId="26" xfId="1" applyNumberFormat="1" applyFont="1" applyFill="1" applyBorder="1" applyAlignment="1" applyProtection="1">
      <alignment horizontal="right" vertical="center"/>
    </xf>
    <xf numFmtId="180" fontId="7" fillId="0" borderId="10" xfId="1" applyNumberFormat="1" applyFont="1" applyFill="1" applyBorder="1" applyAlignment="1" applyProtection="1">
      <alignment horizontal="right" vertical="center"/>
    </xf>
    <xf numFmtId="181" fontId="7" fillId="0" borderId="12" xfId="1" applyNumberFormat="1" applyFont="1" applyFill="1" applyBorder="1" applyAlignment="1" applyProtection="1">
      <alignment horizontal="right" vertical="center"/>
    </xf>
    <xf numFmtId="180" fontId="7" fillId="0" borderId="16" xfId="1" applyNumberFormat="1" applyFont="1" applyFill="1" applyBorder="1" applyAlignment="1" applyProtection="1">
      <alignment horizontal="right" vertical="center"/>
    </xf>
    <xf numFmtId="181" fontId="7" fillId="0" borderId="18" xfId="1" applyNumberFormat="1" applyFont="1" applyFill="1" applyBorder="1" applyAlignment="1" applyProtection="1">
      <alignment horizontal="right" vertical="center"/>
    </xf>
    <xf numFmtId="180" fontId="7" fillId="0" borderId="20" xfId="1" applyNumberFormat="1" applyFont="1" applyFill="1" applyBorder="1" applyAlignment="1" applyProtection="1">
      <alignment horizontal="right" vertical="center"/>
    </xf>
    <xf numFmtId="181" fontId="7" fillId="0" borderId="21" xfId="1" applyNumberFormat="1" applyFont="1" applyFill="1" applyBorder="1" applyAlignment="1" applyProtection="1">
      <alignment horizontal="right" vertical="center"/>
    </xf>
    <xf numFmtId="181" fontId="7" fillId="0" borderId="26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horizontal="left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0" fontId="7" fillId="0" borderId="2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182" fontId="7" fillId="0" borderId="9" xfId="1" applyNumberFormat="1" applyFont="1" applyFill="1" applyBorder="1" applyAlignment="1" applyProtection="1">
      <alignment horizontal="right" vertical="center"/>
    </xf>
    <xf numFmtId="182" fontId="7" fillId="0" borderId="27" xfId="1" applyNumberFormat="1" applyFont="1" applyFill="1" applyBorder="1" applyAlignment="1" applyProtection="1">
      <alignment horizontal="right" vertical="center"/>
    </xf>
    <xf numFmtId="182" fontId="7" fillId="0" borderId="23" xfId="1" applyNumberFormat="1" applyFont="1" applyFill="1" applyBorder="1" applyAlignment="1" applyProtection="1">
      <alignment horizontal="right" vertical="center"/>
    </xf>
    <xf numFmtId="178" fontId="7" fillId="0" borderId="9" xfId="1" applyNumberFormat="1" applyFont="1" applyFill="1" applyBorder="1" applyAlignment="1" applyProtection="1">
      <alignment horizontal="right" vertical="center"/>
    </xf>
    <xf numFmtId="178" fontId="7" fillId="0" borderId="15" xfId="1" applyNumberFormat="1" applyFont="1" applyFill="1" applyBorder="1" applyAlignment="1" applyProtection="1">
      <alignment horizontal="right" vertical="center"/>
    </xf>
    <xf numFmtId="178" fontId="7" fillId="0" borderId="19" xfId="1" applyNumberFormat="1" applyFont="1" applyFill="1" applyBorder="1" applyAlignment="1" applyProtection="1">
      <alignment horizontal="right" vertical="center"/>
    </xf>
    <xf numFmtId="178" fontId="7" fillId="0" borderId="23" xfId="1" applyNumberFormat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3" xfId="1" quotePrefix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2" xfId="1" quotePrefix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>
      <alignment horizontal="left" vertical="center"/>
    </xf>
  </cellXfs>
  <cellStyles count="9"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_第11表" xfId="1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7;&#12288;&#19968;&#33324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2"/>
  <sheetViews>
    <sheetView showGridLines="0" tabSelected="1" view="pageBreakPreview" zoomScale="70" zoomScaleNormal="75" zoomScaleSheetLayoutView="70" workbookViewId="0">
      <selection activeCell="B10" sqref="B10"/>
    </sheetView>
  </sheetViews>
  <sheetFormatPr defaultColWidth="13.375" defaultRowHeight="17.25"/>
  <cols>
    <col min="1" max="1" width="18.375" style="7" customWidth="1"/>
    <col min="2" max="2" width="23.125" style="8" customWidth="1"/>
    <col min="3" max="3" width="15.75" style="7" customWidth="1"/>
    <col min="4" max="4" width="13.375" style="7"/>
    <col min="5" max="5" width="23" style="8" customWidth="1"/>
    <col min="6" max="6" width="15.875" style="7" customWidth="1"/>
    <col min="7" max="7" width="13.625" style="7" customWidth="1"/>
    <col min="8" max="8" width="19.875" style="8" customWidth="1"/>
    <col min="9" max="9" width="5" style="7" customWidth="1"/>
    <col min="10" max="16384" width="13.375" style="7"/>
  </cols>
  <sheetData>
    <row r="1" spans="1:10" ht="25.5">
      <c r="A1" s="4" t="s">
        <v>0</v>
      </c>
      <c r="B1" s="5"/>
      <c r="C1" s="6"/>
      <c r="D1" s="6"/>
      <c r="E1" s="5"/>
      <c r="F1" s="6"/>
      <c r="G1" s="6"/>
      <c r="H1" s="5"/>
    </row>
    <row r="2" spans="1:10" ht="39.950000000000003" customHeight="1"/>
    <row r="3" spans="1:10" ht="39.950000000000003" customHeight="1" thickBot="1">
      <c r="A3" s="9"/>
      <c r="B3" s="10"/>
      <c r="C3" s="9"/>
      <c r="D3" s="9"/>
      <c r="E3" s="10"/>
      <c r="F3" s="9"/>
      <c r="G3" s="9"/>
      <c r="H3" s="11" t="s">
        <v>1</v>
      </c>
      <c r="J3" s="12"/>
    </row>
    <row r="4" spans="1:10" ht="39.950000000000003" customHeight="1">
      <c r="A4" s="41" t="s">
        <v>2</v>
      </c>
      <c r="B4" s="43" t="s">
        <v>3</v>
      </c>
      <c r="C4" s="44"/>
      <c r="D4" s="45"/>
      <c r="E4" s="44" t="s">
        <v>4</v>
      </c>
      <c r="F4" s="44"/>
      <c r="G4" s="45"/>
      <c r="H4" s="55" t="s">
        <v>15</v>
      </c>
      <c r="I4" s="13"/>
      <c r="J4" s="12"/>
    </row>
    <row r="5" spans="1:10" ht="52.5" customHeight="1">
      <c r="A5" s="42"/>
      <c r="B5" s="14" t="s">
        <v>5</v>
      </c>
      <c r="C5" s="54" t="s">
        <v>14</v>
      </c>
      <c r="D5" s="15" t="s">
        <v>6</v>
      </c>
      <c r="E5" s="16" t="s">
        <v>5</v>
      </c>
      <c r="F5" s="54" t="s">
        <v>14</v>
      </c>
      <c r="G5" s="15" t="s">
        <v>6</v>
      </c>
      <c r="H5" s="46"/>
      <c r="I5" s="13"/>
      <c r="J5" s="12"/>
    </row>
    <row r="6" spans="1:10" ht="52.5" customHeight="1">
      <c r="A6" s="56" t="s">
        <v>16</v>
      </c>
      <c r="B6" s="17">
        <v>188810</v>
      </c>
      <c r="C6" s="47">
        <f>0.998081121513112*100</f>
        <v>99.808112151311207</v>
      </c>
      <c r="D6" s="18">
        <v>95</v>
      </c>
      <c r="E6" s="19">
        <v>105987</v>
      </c>
      <c r="F6" s="50">
        <f>1.01543458266268*100</f>
        <v>101.543458266268</v>
      </c>
      <c r="G6" s="18">
        <v>99</v>
      </c>
      <c r="H6" s="20">
        <v>89.94</v>
      </c>
      <c r="I6" s="13"/>
      <c r="J6" s="12"/>
    </row>
    <row r="7" spans="1:10" ht="52.5" customHeight="1">
      <c r="A7" s="56" t="s">
        <v>17</v>
      </c>
      <c r="B7" s="21">
        <v>192068</v>
      </c>
      <c r="C7" s="48">
        <f>ROUND(B7/B6,3)*100</f>
        <v>101.69999999999999</v>
      </c>
      <c r="D7" s="22">
        <v>97.236327185650566</v>
      </c>
      <c r="E7" s="23">
        <v>109686</v>
      </c>
      <c r="F7" s="51">
        <f>ROUND(E7/E6,3)*100</f>
        <v>103.49999999999999</v>
      </c>
      <c r="G7" s="22">
        <v>103.10094278436274</v>
      </c>
      <c r="H7" s="24">
        <v>90.36</v>
      </c>
      <c r="I7" s="13"/>
    </row>
    <row r="8" spans="1:10" ht="52.5" customHeight="1">
      <c r="A8" s="57" t="s">
        <v>18</v>
      </c>
      <c r="B8" s="21">
        <v>194401</v>
      </c>
      <c r="C8" s="48">
        <f t="shared" ref="C8:C9" si="0">ROUND(B8/B7,3)*100</f>
        <v>101.2</v>
      </c>
      <c r="D8" s="22">
        <v>104.50767675898847</v>
      </c>
      <c r="E8" s="23">
        <v>109982</v>
      </c>
      <c r="F8" s="51">
        <f t="shared" ref="F8:F10" si="1">ROUND(E8/E7,3)*100</f>
        <v>100.29999999999998</v>
      </c>
      <c r="G8" s="22">
        <v>108.49132913764872</v>
      </c>
      <c r="H8" s="24">
        <v>90.84</v>
      </c>
      <c r="I8" s="13"/>
    </row>
    <row r="9" spans="1:10" ht="52.5" customHeight="1">
      <c r="A9" s="58" t="s">
        <v>19</v>
      </c>
      <c r="B9" s="25">
        <v>191554</v>
      </c>
      <c r="C9" s="48">
        <f>ROUND(B9/B8,3)*100</f>
        <v>98.5</v>
      </c>
      <c r="D9" s="26">
        <v>101.25863627473267</v>
      </c>
      <c r="E9" s="27">
        <v>109896</v>
      </c>
      <c r="F9" s="51">
        <f t="shared" si="1"/>
        <v>99.9</v>
      </c>
      <c r="G9" s="26">
        <v>105.2885720855369</v>
      </c>
      <c r="H9" s="28">
        <v>91.116606724197496</v>
      </c>
      <c r="I9" s="13"/>
    </row>
    <row r="10" spans="1:10" ht="52.5" customHeight="1" thickBot="1">
      <c r="A10" s="59" t="s">
        <v>20</v>
      </c>
      <c r="B10" s="29">
        <v>191285</v>
      </c>
      <c r="C10" s="49">
        <f>ROUND(B10/B9,3)*100</f>
        <v>99.9</v>
      </c>
      <c r="D10" s="1">
        <f>B10/B6*100</f>
        <v>101.31084158678037</v>
      </c>
      <c r="E10" s="2">
        <v>111827</v>
      </c>
      <c r="F10" s="53">
        <f>ROUND(E10/E9,3)*100</f>
        <v>101.8</v>
      </c>
      <c r="G10" s="1">
        <f>E10/E6*100</f>
        <v>105.51010973043864</v>
      </c>
      <c r="H10" s="30">
        <v>91.617828785810516</v>
      </c>
      <c r="I10" s="13"/>
    </row>
    <row r="11" spans="1:10" ht="50.1" customHeight="1"/>
    <row r="12" spans="1:10" ht="50.1" customHeight="1"/>
    <row r="13" spans="1:10" ht="50.1" customHeight="1" thickBot="1">
      <c r="A13" s="9"/>
      <c r="B13" s="10"/>
      <c r="C13" s="9"/>
      <c r="D13" s="9"/>
      <c r="E13" s="10"/>
      <c r="F13" s="9"/>
      <c r="G13" s="9"/>
      <c r="H13" s="11" t="s">
        <v>7</v>
      </c>
    </row>
    <row r="14" spans="1:10" ht="39.950000000000003" customHeight="1">
      <c r="A14" s="41" t="s">
        <v>8</v>
      </c>
      <c r="B14" s="43" t="s">
        <v>9</v>
      </c>
      <c r="C14" s="44"/>
      <c r="D14" s="45"/>
      <c r="E14" s="44" t="s">
        <v>10</v>
      </c>
      <c r="F14" s="44"/>
      <c r="G14" s="45"/>
      <c r="H14" s="55" t="s">
        <v>15</v>
      </c>
      <c r="I14" s="13"/>
    </row>
    <row r="15" spans="1:10" ht="52.5" customHeight="1">
      <c r="A15" s="42"/>
      <c r="B15" s="14" t="s">
        <v>11</v>
      </c>
      <c r="C15" s="54" t="s">
        <v>14</v>
      </c>
      <c r="D15" s="15" t="s">
        <v>6</v>
      </c>
      <c r="E15" s="16" t="s">
        <v>11</v>
      </c>
      <c r="F15" s="54" t="s">
        <v>14</v>
      </c>
      <c r="G15" s="15" t="s">
        <v>6</v>
      </c>
      <c r="H15" s="46"/>
      <c r="I15" s="13"/>
    </row>
    <row r="16" spans="1:10" ht="52.5" customHeight="1">
      <c r="A16" s="56" t="s">
        <v>16</v>
      </c>
      <c r="B16" s="17">
        <v>176333</v>
      </c>
      <c r="C16" s="50">
        <f>0.993*100</f>
        <v>99.3</v>
      </c>
      <c r="D16" s="31">
        <v>91</v>
      </c>
      <c r="E16" s="19">
        <v>98379</v>
      </c>
      <c r="F16" s="50">
        <f>1.011*100</f>
        <v>101.1</v>
      </c>
      <c r="G16" s="31">
        <v>94</v>
      </c>
      <c r="H16" s="32">
        <v>87.88</v>
      </c>
      <c r="I16" s="13"/>
    </row>
    <row r="17" spans="1:9" ht="52.5" customHeight="1">
      <c r="A17" s="56" t="s">
        <v>17</v>
      </c>
      <c r="B17" s="21">
        <v>179426</v>
      </c>
      <c r="C17" s="51">
        <f>ROUND(B17/B16,3)*100</f>
        <v>101.8</v>
      </c>
      <c r="D17" s="33">
        <v>92.565402890057115</v>
      </c>
      <c r="E17" s="23">
        <v>101967</v>
      </c>
      <c r="F17" s="51">
        <f t="shared" ref="F17:F19" si="2">ROUND(E17/E16,3)*100</f>
        <v>103.60000000000001</v>
      </c>
      <c r="G17" s="33">
        <v>98.479829246385492</v>
      </c>
      <c r="H17" s="34">
        <v>88.38</v>
      </c>
      <c r="I17" s="13"/>
    </row>
    <row r="18" spans="1:9" ht="52.5" customHeight="1">
      <c r="A18" s="56" t="s">
        <v>18</v>
      </c>
      <c r="B18" s="21">
        <v>179620</v>
      </c>
      <c r="C18" s="51">
        <f t="shared" ref="C18:C20" si="3">ROUND(B18/B17,3)*100</f>
        <v>100.1</v>
      </c>
      <c r="D18" s="33">
        <v>99.419380192506736</v>
      </c>
      <c r="E18" s="23">
        <v>100888</v>
      </c>
      <c r="F18" s="51">
        <f t="shared" si="2"/>
        <v>98.9</v>
      </c>
      <c r="G18" s="33">
        <v>103.25248183399857</v>
      </c>
      <c r="H18" s="34">
        <v>88.79</v>
      </c>
      <c r="I18" s="13"/>
    </row>
    <row r="19" spans="1:9" ht="52.5" customHeight="1">
      <c r="A19" s="61" t="s">
        <v>19</v>
      </c>
      <c r="B19" s="25">
        <v>174231</v>
      </c>
      <c r="C19" s="51">
        <f t="shared" si="3"/>
        <v>97</v>
      </c>
      <c r="D19" s="35">
        <v>98.074325084997639</v>
      </c>
      <c r="E19" s="27">
        <v>99294</v>
      </c>
      <c r="F19" s="52">
        <f t="shared" si="2"/>
        <v>98.4</v>
      </c>
      <c r="G19" s="35">
        <v>102.03884492857878</v>
      </c>
      <c r="H19" s="36">
        <v>88.936080895448058</v>
      </c>
      <c r="I19" s="13"/>
    </row>
    <row r="20" spans="1:9" ht="52.5" customHeight="1" thickBot="1">
      <c r="A20" s="60" t="s">
        <v>21</v>
      </c>
      <c r="B20" s="29">
        <v>173516</v>
      </c>
      <c r="C20" s="53">
        <f t="shared" si="3"/>
        <v>99.6</v>
      </c>
      <c r="D20" s="3">
        <f>B20/B16*100</f>
        <v>98.402454446983839</v>
      </c>
      <c r="E20" s="2">
        <v>100860</v>
      </c>
      <c r="F20" s="53">
        <f t="shared" ref="F20" si="4">ROUND(E20/E19,3)*100</f>
        <v>101.6</v>
      </c>
      <c r="G20" s="3">
        <f>E20/E16*100</f>
        <v>102.52187966944165</v>
      </c>
      <c r="H20" s="37">
        <v>89.498628072173389</v>
      </c>
      <c r="I20" s="13"/>
    </row>
    <row r="21" spans="1:9" ht="29.25" customHeight="1">
      <c r="A21" s="38" t="s">
        <v>13</v>
      </c>
      <c r="B21" s="39"/>
      <c r="C21" s="40"/>
      <c r="D21" s="40"/>
      <c r="E21" s="39"/>
      <c r="F21" s="40"/>
      <c r="G21" s="40"/>
      <c r="H21" s="39"/>
    </row>
    <row r="22" spans="1:9" ht="29.25" customHeight="1">
      <c r="A22" s="62" t="s">
        <v>12</v>
      </c>
      <c r="B22" s="39"/>
      <c r="C22" s="40"/>
      <c r="D22" s="40"/>
      <c r="E22" s="39"/>
      <c r="F22" s="40"/>
      <c r="G22" s="40"/>
      <c r="H22" s="39"/>
    </row>
  </sheetData>
  <mergeCells count="8">
    <mergeCell ref="A4:A5"/>
    <mergeCell ref="B4:D4"/>
    <mergeCell ref="E4:G4"/>
    <mergeCell ref="H4:H5"/>
    <mergeCell ref="A14:A15"/>
    <mergeCell ref="B14:D14"/>
    <mergeCell ref="E14:G14"/>
    <mergeCell ref="H14:H15"/>
  </mergeCells>
  <phoneticPr fontId="3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11表</vt:lpstr>
      <vt:lpstr>'11表'!p11_1Area</vt:lpstr>
      <vt:lpstr>'11表'!Print_Area</vt:lpstr>
      <vt:lpstr>'11表'!Print_Area_MI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2018-05-31T08:04:06Z</cp:lastPrinted>
  <dcterms:created xsi:type="dcterms:W3CDTF">2014-04-25T01:28:30Z</dcterms:created>
  <dcterms:modified xsi:type="dcterms:W3CDTF">2018-05-31T08:05:23Z</dcterms:modified>
</cp:coreProperties>
</file>