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E7078AA4-5F33-4C1A-A825-030799B12B9C}" xr6:coauthVersionLast="47" xr6:coauthVersionMax="47" xr10:uidLastSave="{00000000-0000-0000-0000-000000000000}"/>
  <bookViews>
    <workbookView xWindow="-110" yWindow="-110" windowWidth="19420" windowHeight="11500" xr2:uid="{00000000-000D-0000-FFFF-FFFF00000000}"/>
  </bookViews>
  <sheets>
    <sheet name="自己点検表（介護サービス包括型)" sheetId="7" r:id="rId1"/>
    <sheet name="従業者の勤務の体制及び勤務形態一覧表（介護サービス包括型）" sheetId="3" r:id="rId2"/>
    <sheet name="自己点検表（日中サービス支援型)" sheetId="8" r:id="rId3"/>
    <sheet name="従業者の勤務の体制及び勤務形態一覧表（日中サービス支援型）" sheetId="5" r:id="rId4"/>
    <sheet name="自己点検表（外部サービス利用型)" sheetId="9" r:id="rId5"/>
    <sheet name="従業者の勤務の体制及び勤務形態一覧表（外部サービス利用型）" sheetId="4" r:id="rId6"/>
  </sheets>
  <definedNames>
    <definedName name="_Hlk152162896" localSheetId="0">'自己点検表（介護サービス包括型)'!$B$69</definedName>
    <definedName name="_Hlk152162896" localSheetId="4">'自己点検表（外部サービス利用型)'!$B$69</definedName>
    <definedName name="_Hlk152162896" localSheetId="2">'自己点検表（日中サービス支援型)'!$B$69</definedName>
    <definedName name="_Hlk152264793" localSheetId="0">'自己点検表（介護サービス包括型)'!$B$72</definedName>
    <definedName name="_Hlk152264793" localSheetId="4">'自己点検表（外部サービス利用型)'!$B$72</definedName>
    <definedName name="_Hlk152264793" localSheetId="2">'自己点検表（日中サービス支援型)'!$B$72</definedName>
    <definedName name="_xlnm.Print_Area" localSheetId="0">'自己点検表（介護サービス包括型)'!$A$1:$E$433</definedName>
    <definedName name="_xlnm.Print_Area" localSheetId="4">'自己点検表（外部サービス利用型)'!$A$1:$E$432</definedName>
    <definedName name="_xlnm.Print_Area" localSheetId="2">'自己点検表（日中サービス支援型)'!$A$1:$E$435</definedName>
    <definedName name="_xlnm.Print_Area" localSheetId="1">'従業者の勤務の体制及び勤務形態一覧表（介護サービス包括型）'!$A$1:$AN$87</definedName>
    <definedName name="_xlnm.Print_Area" localSheetId="5">'従業者の勤務の体制及び勤務形態一覧表（外部サービス利用型）'!$A$1:$AN$85</definedName>
    <definedName name="_xlnm.Print_Area" localSheetId="3">'従業者の勤務の体制及び勤務形態一覧表（日中サービス支援型）'!$A$1:$AN$87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8" i="5" l="1"/>
  <c r="AJ57" i="5"/>
  <c r="AD56" i="5"/>
  <c r="X56" i="5"/>
  <c r="O58" i="5"/>
  <c r="L57" i="5"/>
  <c r="F56" i="5"/>
  <c r="D56" i="5"/>
  <c r="AJ47" i="5"/>
  <c r="AJ46" i="5"/>
  <c r="AM46" i="5" s="1"/>
  <c r="AJ45" i="5"/>
  <c r="AL45" i="5" s="1"/>
  <c r="AJ44" i="5"/>
  <c r="AM44" i="5" s="1"/>
  <c r="AJ43" i="5"/>
  <c r="AL43" i="5" s="1"/>
  <c r="AJ42" i="5"/>
  <c r="AM42" i="5" s="1"/>
  <c r="AJ41" i="5"/>
  <c r="AL41" i="5" s="1"/>
  <c r="AJ40" i="5"/>
  <c r="AL40" i="5" s="1"/>
  <c r="I51" i="5" s="1"/>
  <c r="AJ39" i="5"/>
  <c r="AL39" i="5" s="1"/>
  <c r="AJ38" i="5"/>
  <c r="AL38" i="5" s="1"/>
  <c r="AI37" i="5"/>
  <c r="AH37" i="5"/>
  <c r="AG37" i="5"/>
  <c r="AF37" i="5"/>
  <c r="AE37" i="5"/>
  <c r="AD37" i="5"/>
  <c r="AC37" i="5"/>
  <c r="AB37" i="5"/>
  <c r="AA37" i="5"/>
  <c r="Z37" i="5"/>
  <c r="Y37" i="5"/>
  <c r="X37" i="5"/>
  <c r="W37" i="5"/>
  <c r="V37" i="5"/>
  <c r="U37" i="5"/>
  <c r="R37" i="5"/>
  <c r="O37" i="5"/>
  <c r="L37" i="5"/>
  <c r="K37" i="5"/>
  <c r="J37" i="5"/>
  <c r="I37" i="5"/>
  <c r="F37" i="5"/>
  <c r="E37" i="5"/>
  <c r="D37" i="5"/>
  <c r="AJ37" i="5" s="1"/>
  <c r="AL37" i="5" s="1"/>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AK31" i="5" s="1"/>
  <c r="AK30" i="5"/>
  <c r="AK29" i="5"/>
  <c r="AK28" i="5"/>
  <c r="AK27" i="5"/>
  <c r="AK26" i="5"/>
  <c r="AK25" i="5"/>
  <c r="AK24" i="5"/>
  <c r="AK23" i="5"/>
  <c r="AK22" i="5"/>
  <c r="AK21" i="5"/>
  <c r="AK20" i="5"/>
  <c r="AK19" i="5"/>
  <c r="AK18" i="5"/>
  <c r="AK17" i="5"/>
  <c r="AK16" i="5"/>
  <c r="AK15" i="5"/>
  <c r="AK14" i="5"/>
  <c r="AK13" i="5"/>
  <c r="AK12" i="5"/>
  <c r="AK11"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J10" i="5" s="1"/>
  <c r="AG9" i="5"/>
  <c r="AF9" i="5"/>
  <c r="AE9" i="5"/>
  <c r="AD9" i="5"/>
  <c r="AC9" i="5"/>
  <c r="AB9" i="5"/>
  <c r="AA9" i="5"/>
  <c r="Z9" i="5"/>
  <c r="Y9" i="5"/>
  <c r="X9" i="5"/>
  <c r="W9" i="5"/>
  <c r="V9" i="5"/>
  <c r="U9" i="5"/>
  <c r="T9" i="5"/>
  <c r="S9" i="5"/>
  <c r="R9" i="5"/>
  <c r="Q9" i="5"/>
  <c r="P9" i="5"/>
  <c r="O9" i="5"/>
  <c r="N9" i="5"/>
  <c r="M9" i="5"/>
  <c r="L9" i="5"/>
  <c r="K9" i="5"/>
  <c r="J9" i="5"/>
  <c r="I9" i="5"/>
  <c r="H9" i="5"/>
  <c r="G9" i="5"/>
  <c r="F9" i="5"/>
  <c r="AL28" i="5" s="1"/>
  <c r="AG55" i="4"/>
  <c r="AL55" i="4"/>
  <c r="AG53" i="4"/>
  <c r="AD54" i="4"/>
  <c r="U55" i="4"/>
  <c r="O54" i="4"/>
  <c r="I53" i="4"/>
  <c r="F54" i="4"/>
  <c r="D53" i="4"/>
  <c r="AJ44" i="4"/>
  <c r="AJ43" i="4"/>
  <c r="AL43" i="4" s="1"/>
  <c r="AL42" i="4"/>
  <c r="AJ42" i="4"/>
  <c r="AJ41" i="4"/>
  <c r="AL41" i="4" s="1"/>
  <c r="AJ40" i="4"/>
  <c r="AL40" i="4" s="1"/>
  <c r="AJ39" i="4"/>
  <c r="AL39" i="4" s="1"/>
  <c r="AL38" i="4"/>
  <c r="AJ38" i="4"/>
  <c r="AG37" i="4"/>
  <c r="AD37" i="4"/>
  <c r="AA37" i="4"/>
  <c r="X37" i="4"/>
  <c r="U37" i="4"/>
  <c r="R37" i="4"/>
  <c r="O37" i="4"/>
  <c r="L37" i="4"/>
  <c r="I37" i="4"/>
  <c r="F37" i="4"/>
  <c r="E37" i="4"/>
  <c r="D37" i="4"/>
  <c r="AJ37" i="4" s="1"/>
  <c r="AL37"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K30" i="4"/>
  <c r="AK29" i="4"/>
  <c r="AK28" i="4"/>
  <c r="AK27" i="4"/>
  <c r="AK26" i="4"/>
  <c r="AK25" i="4"/>
  <c r="AK24" i="4"/>
  <c r="AK23" i="4"/>
  <c r="AL23" i="4" s="1"/>
  <c r="AK22" i="4"/>
  <c r="AK21" i="4"/>
  <c r="AK20" i="4"/>
  <c r="AK19" i="4"/>
  <c r="AK18" i="4"/>
  <c r="AK17" i="4"/>
  <c r="AK16" i="4"/>
  <c r="AK15" i="4"/>
  <c r="AK14" i="4"/>
  <c r="AK13" i="4"/>
  <c r="AK12" i="4"/>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J9" i="4"/>
  <c r="AG9" i="4"/>
  <c r="AF9" i="4"/>
  <c r="AE9" i="4"/>
  <c r="AD9" i="4"/>
  <c r="AC9" i="4"/>
  <c r="AB9" i="4"/>
  <c r="AA9" i="4"/>
  <c r="Z9" i="4"/>
  <c r="Y9" i="4"/>
  <c r="X9" i="4"/>
  <c r="W9" i="4"/>
  <c r="V9" i="4"/>
  <c r="U9" i="4"/>
  <c r="T9" i="4"/>
  <c r="S9" i="4"/>
  <c r="R9" i="4"/>
  <c r="Q9" i="4"/>
  <c r="P9" i="4"/>
  <c r="O9" i="4"/>
  <c r="N9" i="4"/>
  <c r="M9" i="4"/>
  <c r="L9" i="4"/>
  <c r="K9" i="4"/>
  <c r="J9" i="4"/>
  <c r="I9" i="4"/>
  <c r="H9" i="4"/>
  <c r="G9" i="4"/>
  <c r="F9" i="4"/>
  <c r="AL30" i="4" s="1"/>
  <c r="AJ56" i="3"/>
  <c r="AL58" i="3"/>
  <c r="AG56" i="3"/>
  <c r="AD56" i="3"/>
  <c r="U58" i="3"/>
  <c r="O57" i="3"/>
  <c r="I56" i="3"/>
  <c r="F56" i="3"/>
  <c r="D56" i="3"/>
  <c r="AJ47" i="3"/>
  <c r="AL46" i="3"/>
  <c r="AJ46" i="3"/>
  <c r="AM46" i="3" s="1"/>
  <c r="AJ45" i="3"/>
  <c r="AL45" i="3" s="1"/>
  <c r="AM44" i="3"/>
  <c r="AL44" i="3"/>
  <c r="AJ44" i="3"/>
  <c r="AJ43" i="3"/>
  <c r="AL43" i="3" s="1"/>
  <c r="AJ42" i="3"/>
  <c r="AM42" i="3" s="1"/>
  <c r="AJ41" i="3"/>
  <c r="AL41" i="3" s="1"/>
  <c r="AL40" i="3"/>
  <c r="AJ40" i="3"/>
  <c r="AL39" i="3"/>
  <c r="AJ39" i="3"/>
  <c r="AJ38" i="3"/>
  <c r="AL38" i="3" s="1"/>
  <c r="AI37" i="3"/>
  <c r="AH37" i="3"/>
  <c r="AG37" i="3"/>
  <c r="AF37" i="3"/>
  <c r="AE37" i="3"/>
  <c r="AD37" i="3"/>
  <c r="AC37" i="3"/>
  <c r="AB37" i="3"/>
  <c r="AA37" i="3"/>
  <c r="Z37" i="3"/>
  <c r="Y37" i="3"/>
  <c r="X37" i="3"/>
  <c r="W37" i="3"/>
  <c r="V37" i="3"/>
  <c r="U37" i="3"/>
  <c r="R37" i="3"/>
  <c r="O37" i="3"/>
  <c r="L37" i="3"/>
  <c r="K37" i="3"/>
  <c r="J37" i="3"/>
  <c r="I37" i="3"/>
  <c r="F37" i="3"/>
  <c r="E37" i="3"/>
  <c r="D37" i="3"/>
  <c r="AJ37" i="3" s="1"/>
  <c r="AL37" i="3" s="1"/>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10" i="3" s="1"/>
  <c r="AG9" i="3"/>
  <c r="AF9" i="3"/>
  <c r="AE9" i="3"/>
  <c r="AD9" i="3"/>
  <c r="AC9" i="3"/>
  <c r="AB9" i="3"/>
  <c r="AA9" i="3"/>
  <c r="Z9" i="3"/>
  <c r="Y9" i="3"/>
  <c r="X9" i="3"/>
  <c r="W9" i="3"/>
  <c r="V9" i="3"/>
  <c r="U9" i="3"/>
  <c r="T9" i="3"/>
  <c r="S9" i="3"/>
  <c r="R9" i="3"/>
  <c r="Q9" i="3"/>
  <c r="P9" i="3"/>
  <c r="O9" i="3"/>
  <c r="N9" i="3"/>
  <c r="M9" i="3"/>
  <c r="L9" i="3"/>
  <c r="K9" i="3"/>
  <c r="J9" i="3"/>
  <c r="I9" i="3"/>
  <c r="H9" i="3"/>
  <c r="G9" i="3"/>
  <c r="F9" i="3"/>
  <c r="AJ9" i="3" s="1"/>
  <c r="AL12" i="4" l="1"/>
  <c r="AL20" i="3"/>
  <c r="AL23" i="3"/>
  <c r="AL31" i="3"/>
  <c r="AL12" i="3"/>
  <c r="AL19" i="3"/>
  <c r="AL26" i="3"/>
  <c r="AL18" i="3"/>
  <c r="AL14" i="3"/>
  <c r="AL27" i="3"/>
  <c r="AL30" i="3"/>
  <c r="AL24" i="3"/>
  <c r="AL15" i="3"/>
  <c r="AL22" i="3"/>
  <c r="AL28" i="3"/>
  <c r="AL11" i="3"/>
  <c r="AL16" i="3"/>
  <c r="AL21" i="5"/>
  <c r="AH10" i="5"/>
  <c r="AL31" i="5"/>
  <c r="AL25" i="5"/>
  <c r="AL13" i="5"/>
  <c r="AL29" i="5"/>
  <c r="AL17" i="5"/>
  <c r="AL17" i="4"/>
  <c r="AL28" i="4"/>
  <c r="AL15" i="4"/>
  <c r="AL20" i="4"/>
  <c r="AL25" i="4"/>
  <c r="AL31" i="4"/>
  <c r="AL11" i="4"/>
  <c r="AL16" i="4"/>
  <c r="AL21" i="4"/>
  <c r="AL27" i="4"/>
  <c r="AL13" i="4"/>
  <c r="AL19" i="4"/>
  <c r="AL24" i="4"/>
  <c r="AL29" i="4"/>
  <c r="AA53" i="4"/>
  <c r="AJ54" i="4"/>
  <c r="AL56" i="3"/>
  <c r="AM57" i="3"/>
  <c r="O57" i="5"/>
  <c r="R57" i="3"/>
  <c r="AD53" i="4"/>
  <c r="F53" i="4"/>
  <c r="E58" i="3"/>
  <c r="AJ53" i="4"/>
  <c r="L56" i="3"/>
  <c r="X54" i="4"/>
  <c r="I56" i="5"/>
  <c r="U57" i="3"/>
  <c r="O56" i="3"/>
  <c r="AG54" i="4"/>
  <c r="AG56" i="5"/>
  <c r="E53" i="4"/>
  <c r="AA55" i="4"/>
  <c r="AL57" i="5"/>
  <c r="E51" i="5"/>
  <c r="C51" i="5"/>
  <c r="AH9" i="5"/>
  <c r="AI10" i="5"/>
  <c r="L56" i="5"/>
  <c r="AJ56" i="5"/>
  <c r="R57" i="5"/>
  <c r="AM57" i="5"/>
  <c r="AI9" i="5"/>
  <c r="AL14" i="5"/>
  <c r="AL18" i="5"/>
  <c r="AL22" i="5"/>
  <c r="AL26" i="5"/>
  <c r="AL30" i="5"/>
  <c r="O56" i="5"/>
  <c r="AL56" i="5"/>
  <c r="U57" i="5"/>
  <c r="E58" i="5"/>
  <c r="AJ9" i="5"/>
  <c r="R56" i="5"/>
  <c r="AM56" i="5"/>
  <c r="X57" i="5"/>
  <c r="I58" i="5"/>
  <c r="AL11" i="5"/>
  <c r="AL15" i="5"/>
  <c r="AL19" i="5"/>
  <c r="AL23" i="5"/>
  <c r="AL27" i="5"/>
  <c r="C56" i="5"/>
  <c r="U56" i="5"/>
  <c r="E57" i="5"/>
  <c r="AA57" i="5"/>
  <c r="F57" i="5"/>
  <c r="AD57" i="5"/>
  <c r="AA58" i="5"/>
  <c r="AL12" i="5"/>
  <c r="AL16" i="5"/>
  <c r="AL20" i="5"/>
  <c r="AL24" i="5"/>
  <c r="E56" i="5"/>
  <c r="AA56" i="5"/>
  <c r="I57" i="5"/>
  <c r="AG57" i="5"/>
  <c r="AG58" i="5"/>
  <c r="E48" i="4"/>
  <c r="C48" i="4"/>
  <c r="I54" i="4"/>
  <c r="L54" i="4"/>
  <c r="R54" i="4"/>
  <c r="AM54" i="4"/>
  <c r="O53" i="4"/>
  <c r="AL53" i="4"/>
  <c r="U54" i="4"/>
  <c r="E55" i="4"/>
  <c r="I55" i="4"/>
  <c r="AH10" i="4"/>
  <c r="AM53" i="4"/>
  <c r="AH9" i="4"/>
  <c r="AI10" i="4"/>
  <c r="C53" i="4"/>
  <c r="U53" i="4"/>
  <c r="E54" i="4"/>
  <c r="AA54" i="4"/>
  <c r="O55" i="4"/>
  <c r="L53" i="4"/>
  <c r="R53" i="4"/>
  <c r="AI9" i="4"/>
  <c r="AL14" i="4"/>
  <c r="AL18" i="4"/>
  <c r="AL22" i="4"/>
  <c r="AL26" i="4"/>
  <c r="X53" i="4"/>
  <c r="AL54" i="4"/>
  <c r="C51" i="3"/>
  <c r="E51" i="3"/>
  <c r="I51" i="3"/>
  <c r="R56" i="3"/>
  <c r="AM56" i="3"/>
  <c r="X57" i="3"/>
  <c r="I58" i="3"/>
  <c r="AL42" i="3"/>
  <c r="C56" i="3"/>
  <c r="U56" i="3"/>
  <c r="E57" i="3"/>
  <c r="AA57" i="3"/>
  <c r="O58" i="3"/>
  <c r="AH10" i="3"/>
  <c r="AL13" i="3"/>
  <c r="AL17" i="3"/>
  <c r="AL21" i="3"/>
  <c r="AL25" i="3"/>
  <c r="AL29" i="3"/>
  <c r="X56" i="3"/>
  <c r="F57" i="3"/>
  <c r="AD57" i="3"/>
  <c r="E56" i="3"/>
  <c r="AA56" i="3"/>
  <c r="I57" i="3"/>
  <c r="AG57" i="3"/>
  <c r="AA58" i="3"/>
  <c r="AI9" i="3"/>
  <c r="AJ10" i="3"/>
  <c r="L57" i="3"/>
  <c r="AJ57" i="3"/>
  <c r="AG58" i="3"/>
  <c r="AH9" i="3"/>
  <c r="AL57" i="3"/>
</calcChain>
</file>

<file path=xl/sharedStrings.xml><?xml version="1.0" encoding="utf-8"?>
<sst xmlns="http://schemas.openxmlformats.org/spreadsheetml/2006/main" count="3466" uniqueCount="1047">
  <si>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</si>
  <si>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</si>
  <si>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</si>
  <si>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</si>
  <si>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</si>
  <si>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</si>
  <si>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</si>
  <si>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</si>
  <si>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</si>
  <si>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個別支援計画
ケース記録</t>
    <phoneticPr fontId="5"/>
  </si>
  <si>
    <t>運営規程
研修計画、研修実施記録
虐待防止関係書類
体制の整備をしていることが分かる書類</t>
    <phoneticPr fontId="5"/>
  </si>
  <si>
    <t>勤務実績表
出勤簿（タイムカード）
従業員の資格証
勤務体制一覧表
利用者数（平均利用人数）が分かる書類（実績表等）</t>
    <phoneticPr fontId="5"/>
  </si>
  <si>
    <t>平面図
【目視】</t>
    <phoneticPr fontId="5"/>
  </si>
  <si>
    <t>平面図
設備・備品等一覧表
【目視】</t>
    <phoneticPr fontId="5"/>
  </si>
  <si>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5"/>
  </si>
  <si>
    <t>指定共同生活援助事業者は、正当な理由がなく、指定共同生活援助の提供を拒んでいないか。</t>
  </si>
  <si>
    <t>重要事項説明書</t>
    <phoneticPr fontId="5"/>
  </si>
  <si>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</si>
  <si>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5"/>
  </si>
  <si>
    <t>（２）指定共同生活援助事業者は、受給者証記載事項その他必要な事項を遅滞なく市町村に対し報告しているか。</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</si>
  <si>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</si>
  <si>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領収書</t>
    <phoneticPr fontId="5"/>
  </si>
  <si>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</si>
  <si>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</si>
  <si>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適宜必要と認める資料</t>
    <phoneticPr fontId="5"/>
  </si>
  <si>
    <t>（１）介護は、利用者の身体及び精神の状況に応じ、利用者の自立の支援と日常生活の充実に資するよう、適切な技術をもって行っているか。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</si>
  <si>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</si>
  <si>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</si>
  <si>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5"/>
  </si>
  <si>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</si>
  <si>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</si>
  <si>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5"/>
  </si>
  <si>
    <t>従業者の勤務表</t>
    <phoneticPr fontId="5"/>
  </si>
  <si>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</si>
  <si>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</si>
  <si>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</si>
  <si>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5"/>
  </si>
  <si>
    <t>衛生管理に関する書類</t>
    <phoneticPr fontId="5"/>
  </si>
  <si>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</si>
  <si>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</si>
  <si>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5"/>
  </si>
  <si>
    <t>委員会議事録</t>
    <phoneticPr fontId="5"/>
  </si>
  <si>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</si>
  <si>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</si>
  <si>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（２）生活支援員</t>
    <phoneticPr fontId="5"/>
  </si>
  <si>
    <t>個別支援計画
サービス提供の記録
アセスメント記録</t>
    <phoneticPr fontId="5"/>
  </si>
  <si>
    <t>他サービスとの連携状況が分かる書類（ケース記録、サービス提供の記録等）</t>
    <phoneticPr fontId="5"/>
  </si>
  <si>
    <t>通知の写し</t>
    <phoneticPr fontId="5"/>
  </si>
  <si>
    <t>サービス提供証明書の写し</t>
    <phoneticPr fontId="5"/>
  </si>
  <si>
    <t>業務継続計画</t>
    <phoneticPr fontId="5"/>
  </si>
  <si>
    <t>業務継続計画の見直しを検討したことが分かる書類</t>
    <phoneticPr fontId="5"/>
  </si>
  <si>
    <t>研修計画、研修実施記録</t>
    <phoneticPr fontId="5"/>
  </si>
  <si>
    <t>法第43条</t>
    <phoneticPr fontId="5"/>
  </si>
  <si>
    <t xml:space="preserve">平18厚令171
第3条第1項
</t>
    <phoneticPr fontId="5"/>
  </si>
  <si>
    <t xml:space="preserve">運営規程
個別支援計画
ケース記録
</t>
    <phoneticPr fontId="5"/>
  </si>
  <si>
    <t xml:space="preserve">平18厚令171
第3条第2項
</t>
    <phoneticPr fontId="5"/>
  </si>
  <si>
    <t xml:space="preserve">平18厚令171
第3条第3項
</t>
    <phoneticPr fontId="5"/>
  </si>
  <si>
    <t xml:space="preserve">平18厚令171
第207条
</t>
    <phoneticPr fontId="5"/>
  </si>
  <si>
    <t>１　指定共同生活援助事業所の従業者の員数</t>
    <phoneticPr fontId="5"/>
  </si>
  <si>
    <t>第２　人員に関す　る基準</t>
    <phoneticPr fontId="5"/>
  </si>
  <si>
    <t>（１）世話人</t>
    <phoneticPr fontId="5"/>
  </si>
  <si>
    <t>　指定共同生活援助事業所に置くべき従業者及びその員数は、次のとおりになっているか。</t>
    <phoneticPr fontId="5"/>
  </si>
  <si>
    <t>法第43条第1項</t>
    <phoneticPr fontId="5"/>
  </si>
  <si>
    <t xml:space="preserve">平18厚令171
第208条第1項
</t>
    <phoneticPr fontId="5"/>
  </si>
  <si>
    <t xml:space="preserve">平18厚令171
第208条第1項第1号
</t>
    <phoneticPr fontId="5"/>
  </si>
  <si>
    <t xml:space="preserve">指定共同生活援助事業所ごとに、常勤換算方法で、利用者の数を6で除した数以上となっているか。
</t>
    <phoneticPr fontId="5"/>
  </si>
  <si>
    <t xml:space="preserve">平18厚令171
第208条第1項
第2号
平26厚令5
第1条
</t>
    <phoneticPr fontId="5"/>
  </si>
  <si>
    <t xml:space="preserve">勤務実績表
出勤簿（タイムカード）
従業員の資格証
勤務体制一覧表
利用者数（平均利用人数）が分かる書類（実績表等）
</t>
    <phoneticPr fontId="5"/>
  </si>
  <si>
    <t xml:space="preserve">（３）サービス管理責任者
</t>
    <phoneticPr fontId="5"/>
  </si>
  <si>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5"/>
  </si>
  <si>
    <t>平18厚令171
第208条第1項第3号</t>
    <phoneticPr fontId="5"/>
  </si>
  <si>
    <t>（４）利用者数の算定</t>
    <phoneticPr fontId="5"/>
  </si>
  <si>
    <t>　(1)から(3)の利用者の数は、前年度の平均値となっているか。ただし、新規に指定を受ける場合は、適切な推定数により算定されているか。</t>
    <phoneticPr fontId="5"/>
  </si>
  <si>
    <t xml:space="preserve">平18厚令171
第208条第2項
</t>
    <phoneticPr fontId="5"/>
  </si>
  <si>
    <t xml:space="preserve">利用者数（平均利用人数）が分かる書類（実績表等）
</t>
    <phoneticPr fontId="5"/>
  </si>
  <si>
    <t>（５）職務の専従</t>
    <phoneticPr fontId="5"/>
  </si>
  <si>
    <t>平18厚令171
第209条第1項</t>
    <phoneticPr fontId="5"/>
  </si>
  <si>
    <t xml:space="preserve">平18厚令171
第209条第2項
</t>
    <phoneticPr fontId="5"/>
  </si>
  <si>
    <t>　(1)から(3)に規定する指定共同生活援助の従業者は､専ら当該指定共同生活援助事業所の職務に従事する者となっているか。
（ただし、利用者の支援に支障がない場合はこの限りでない。）</t>
    <phoneticPr fontId="5"/>
  </si>
  <si>
    <t>従業者の勤務実態の分かる書類
（出勤簿等）</t>
    <phoneticPr fontId="5"/>
  </si>
  <si>
    <t>管理者の雇用形態が分かる書類
勤務実績表
出勤簿（タイムカード）
従業員の資格証
勤務体制一覧表</t>
    <phoneticPr fontId="5"/>
  </si>
  <si>
    <t xml:space="preserve">平18厚令171
第208条第3項
</t>
    <phoneticPr fontId="5"/>
  </si>
  <si>
    <t>第３　設備に関する基準</t>
    <phoneticPr fontId="5"/>
  </si>
  <si>
    <t>設備</t>
    <phoneticPr fontId="5"/>
  </si>
  <si>
    <t>法第43条第2項</t>
    <phoneticPr fontId="5"/>
  </si>
  <si>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5"/>
  </si>
  <si>
    <t>平18厚令171
第210条第1項</t>
    <phoneticPr fontId="5"/>
  </si>
  <si>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5"/>
  </si>
  <si>
    <t>平18厚令171
第210条第2項</t>
    <phoneticPr fontId="5"/>
  </si>
  <si>
    <t>平18厚令171
第210条第3項</t>
    <phoneticPr fontId="5"/>
  </si>
  <si>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5"/>
  </si>
  <si>
    <t xml:space="preserve">平18厚令171 
第210条第5項
</t>
    <phoneticPr fontId="5"/>
  </si>
  <si>
    <t>平18厚令171
第210条第6項</t>
    <phoneticPr fontId="5"/>
  </si>
  <si>
    <t>⑦　ユニットの入居定員は、2人以上10人以下となっているか。</t>
    <phoneticPr fontId="5"/>
  </si>
  <si>
    <t xml:space="preserve">平18厚令171 
第210条第7項
</t>
    <phoneticPr fontId="5"/>
  </si>
  <si>
    <t xml:space="preserve">平18厚令171 
第210条第8項
</t>
    <phoneticPr fontId="5"/>
  </si>
  <si>
    <t xml:space="preserve">平面図
設備・備品等一覧表
【目視】
</t>
    <phoneticPr fontId="5"/>
  </si>
  <si>
    <t xml:space="preserve">平18厚令171 
第210条第9項
</t>
    <phoneticPr fontId="5"/>
  </si>
  <si>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5"/>
  </si>
  <si>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5"/>
  </si>
  <si>
    <t xml:space="preserve">平18厚令171
附則第12条
</t>
    <phoneticPr fontId="5"/>
  </si>
  <si>
    <t xml:space="preserve">適宜必要と認める資料
</t>
    <phoneticPr fontId="5"/>
  </si>
  <si>
    <t xml:space="preserve">平18厚令171
附則第18条
</t>
    <phoneticPr fontId="5"/>
  </si>
  <si>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5"/>
  </si>
  <si>
    <t xml:space="preserve">平18厚令171
附則第19条
</t>
    <phoneticPr fontId="5"/>
  </si>
  <si>
    <t>第４　運営に関する基準</t>
    <phoneticPr fontId="5"/>
  </si>
  <si>
    <t>１　内容及び手続の説明及び同意</t>
    <phoneticPr fontId="5"/>
  </si>
  <si>
    <t>平18厚令171
第213条
準用（第9条第1項）</t>
    <phoneticPr fontId="5"/>
  </si>
  <si>
    <t xml:space="preserve">（２）指定共同生活援助事業者は、社会福祉法第77条の規定に基づき書面の交付を行う場合は、利用者の障害の特性に応じた適切な配慮をしているか。
</t>
    <phoneticPr fontId="5"/>
  </si>
  <si>
    <t>平18厚令171
第213条
準用（第9条
第2項）</t>
    <phoneticPr fontId="5"/>
  </si>
  <si>
    <t xml:space="preserve">２　提供拒否の禁止
</t>
    <phoneticPr fontId="5"/>
  </si>
  <si>
    <t>　指定共同生活援助事業者は、指定共同生活援助の利用について市町村又は一般相談支援事業若しくは特定相談支援事業を行う者が行う連絡調整に、できる限り協力しているか。</t>
    <phoneticPr fontId="5"/>
  </si>
  <si>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</si>
  <si>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</si>
  <si>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</si>
  <si>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</si>
  <si>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</si>
  <si>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</si>
  <si>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</si>
  <si>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</si>
  <si>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</si>
  <si>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</si>
  <si>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</si>
  <si>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</si>
  <si>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</si>
  <si>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</si>
  <si>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</si>
  <si>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</si>
  <si>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</si>
  <si>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</si>
  <si>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</si>
  <si>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</si>
  <si>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</si>
  <si>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</si>
  <si>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</si>
  <si>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</si>
  <si>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</si>
  <si>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</si>
  <si>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</si>
  <si>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</si>
  <si>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</si>
  <si>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</si>
  <si>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</si>
  <si>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</si>
  <si>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</si>
  <si>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</si>
  <si>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</si>
  <si>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</si>
  <si>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</si>
  <si>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</si>
  <si>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</si>
  <si>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</si>
  <si>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</si>
  <si>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</si>
  <si>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</si>
  <si>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</si>
  <si>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</si>
  <si>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</si>
  <si>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</si>
  <si>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</si>
  <si>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</si>
  <si>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</si>
  <si>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</si>
  <si>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（２）福祉・介護職員特定処遇改善加算(Ⅱ)</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</si>
  <si>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</si>
  <si>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</si>
  <si>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</si>
  <si>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</si>
  <si>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</si>
  <si>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</si>
  <si>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</si>
  <si>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</si>
  <si>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</si>
  <si>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</si>
  <si>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</si>
  <si>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</si>
  <si>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</si>
  <si>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</si>
  <si>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</si>
  <si>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</si>
  <si>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</si>
  <si>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</si>
  <si>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</si>
  <si>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</si>
  <si>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</si>
  <si>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</si>
  <si>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</si>
  <si>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</si>
  <si>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</si>
  <si>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</si>
  <si>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</si>
  <si>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</si>
  <si>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</si>
  <si>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</si>
  <si>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</si>
  <si>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</si>
  <si>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</si>
  <si>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</si>
  <si>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</si>
  <si>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</si>
  <si>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</si>
  <si>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</si>
  <si>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</si>
  <si>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</si>
  <si>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</si>
  <si>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</si>
  <si>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</si>
  <si>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</si>
  <si>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</si>
  <si>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</si>
  <si>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</si>
  <si>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</si>
  <si>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</si>
  <si>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</si>
  <si>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</si>
  <si>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</si>
  <si>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</si>
  <si>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</si>
  <si>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</si>
  <si>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</si>
  <si>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</si>
  <si>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</si>
  <si>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</si>
  <si>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</si>
  <si>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</si>
  <si>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</si>
  <si>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</si>
  <si>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</si>
  <si>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</si>
  <si>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</si>
  <si>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</si>
  <si>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</si>
  <si>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</si>
  <si>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</si>
  <si>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</si>
  <si>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</si>
  <si>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</si>
  <si>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</si>
  <si>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5"/>
  </si>
  <si>
    <t>３　連絡調整に対する協力</t>
    <phoneticPr fontId="5"/>
  </si>
  <si>
    <t xml:space="preserve">平18厚令171
第213条
準用（第11条）
</t>
    <phoneticPr fontId="5"/>
  </si>
  <si>
    <t xml:space="preserve">平18厚令171
第213条
準用（第14条）
</t>
    <phoneticPr fontId="5"/>
  </si>
  <si>
    <t>受給者証の写し</t>
    <phoneticPr fontId="5"/>
  </si>
  <si>
    <t xml:space="preserve">平18厚令171
第213条
準用（第15条
第1項）
</t>
    <phoneticPr fontId="5"/>
  </si>
  <si>
    <t xml:space="preserve">重要事項説明書
利用契約書
その他利用者に交付した書面
</t>
    <phoneticPr fontId="5"/>
  </si>
  <si>
    <t xml:space="preserve">重要事項説明書
利用契約書
</t>
    <phoneticPr fontId="5"/>
  </si>
  <si>
    <t>平18厚令171
第213条
準用（第15条
第2項）</t>
    <phoneticPr fontId="5"/>
  </si>
  <si>
    <t>平18厚令171
第213条
準用（第16条）</t>
    <phoneticPr fontId="5"/>
  </si>
  <si>
    <t xml:space="preserve">アセスメント記録
ケース記録
</t>
    <phoneticPr fontId="5"/>
  </si>
  <si>
    <t>平18厚令171
第213条
準用（第17条第1項）</t>
    <phoneticPr fontId="5"/>
  </si>
  <si>
    <t>個別支援計画
ケース記録</t>
    <phoneticPr fontId="5"/>
  </si>
  <si>
    <t>平18厚令171
第213条
準用（第17条第2項）</t>
    <phoneticPr fontId="5"/>
  </si>
  <si>
    <t>（１）指定共同生活援助事業者は、指定共同生活援助を提供した際は、支給決定障害者から当該指定共同生活援助に係る利用者負担額の支払を受けているか。</t>
    <phoneticPr fontId="5"/>
  </si>
  <si>
    <t>13　地域との連携</t>
    <phoneticPr fontId="5"/>
  </si>
  <si>
    <t xml:space="preserve">サービス提供の記録
</t>
    <phoneticPr fontId="5"/>
  </si>
  <si>
    <t>平18厚令171
第210条の2
第2項</t>
    <phoneticPr fontId="5"/>
  </si>
  <si>
    <t>平18厚令171
第210条の2
第3項</t>
    <phoneticPr fontId="5"/>
  </si>
  <si>
    <t>平18厚令171
第210条の2
第4項</t>
    <phoneticPr fontId="5"/>
  </si>
  <si>
    <t>平18厚令171
第210条の3
第1項</t>
    <phoneticPr fontId="5"/>
  </si>
  <si>
    <t>平18厚令171
第213条
準用（第20条
第2項）</t>
    <phoneticPr fontId="5"/>
  </si>
  <si>
    <t>平18厚令171
第210条の4
第1項</t>
    <phoneticPr fontId="5"/>
  </si>
  <si>
    <t xml:space="preserve">請求書
領収書
</t>
    <phoneticPr fontId="5"/>
  </si>
  <si>
    <t>平18厚令171
第210条の4
第4項</t>
    <phoneticPr fontId="5"/>
  </si>
  <si>
    <t>平18厚令171
第210条の4
第5項</t>
    <phoneticPr fontId="5"/>
  </si>
  <si>
    <t>適宜必要と認める書類</t>
    <phoneticPr fontId="5"/>
  </si>
  <si>
    <t>平18厚令171
第210条の7
第2項</t>
    <phoneticPr fontId="5"/>
  </si>
  <si>
    <t>平18厚令171
第210条の7
第3項</t>
    <phoneticPr fontId="5"/>
  </si>
  <si>
    <t xml:space="preserve">平18厚令171
第210条の7
第4項
</t>
    <phoneticPr fontId="5"/>
  </si>
  <si>
    <t xml:space="preserve">平18厚令171
第210条の7
第5項
</t>
    <phoneticPr fontId="5"/>
  </si>
  <si>
    <t xml:space="preserve">平18厚令171
第213条
準用（第23条第2項）
</t>
    <phoneticPr fontId="5"/>
  </si>
  <si>
    <t xml:space="preserve">平18厚令171
第210条の5
第1項
</t>
    <phoneticPr fontId="5"/>
  </si>
  <si>
    <t xml:space="preserve">平18厚令171  
第210条の5
第2項
</t>
    <phoneticPr fontId="5"/>
  </si>
  <si>
    <t>平18厚令171  
第210条の5
第3項</t>
    <phoneticPr fontId="5"/>
  </si>
  <si>
    <t>平18厚令171
第210条の5
第5項</t>
    <phoneticPr fontId="5"/>
  </si>
  <si>
    <t>平18厚令171
第213条
準用（第58条
第1項)</t>
    <phoneticPr fontId="5"/>
  </si>
  <si>
    <t xml:space="preserve">個別支援計画
サービス管理責任者が個別支援計画を作成していることが分かる書類
</t>
    <phoneticPr fontId="5"/>
  </si>
  <si>
    <t>平18厚令171
第213条
準用（第58条
第2項)</t>
    <phoneticPr fontId="5"/>
  </si>
  <si>
    <t xml:space="preserve">個別支援計画
アセスメント及びモニタリングを実施したことが分かる記録
</t>
    <phoneticPr fontId="5"/>
  </si>
  <si>
    <t>平18厚令171
第213条
準用（第58条
第4項)</t>
    <phoneticPr fontId="5"/>
  </si>
  <si>
    <t>個別支援計画の原案
他サービスとの連携状況が分かる書類</t>
    <phoneticPr fontId="5"/>
  </si>
  <si>
    <t xml:space="preserve">個別支援計画
アセスメントを実施したことが分かる記録
</t>
    <phoneticPr fontId="5"/>
  </si>
  <si>
    <t>平18厚令171
第213条
準用（第58条
第3項)</t>
    <phoneticPr fontId="5"/>
  </si>
  <si>
    <t xml:space="preserve">平18厚令171
第213条
準用（第58条
第6項)  </t>
    <phoneticPr fontId="5"/>
  </si>
  <si>
    <t xml:space="preserve">サービス担当者会議の記録
</t>
    <phoneticPr fontId="5"/>
  </si>
  <si>
    <t>平18厚令171
第213条
準用（第58条
第7項)</t>
    <phoneticPr fontId="5"/>
  </si>
  <si>
    <t>平18厚令171
第213条
準用（第58条
第8項)</t>
    <phoneticPr fontId="5"/>
  </si>
  <si>
    <t>利用者に交付した記録
個別支援計画</t>
    <phoneticPr fontId="5"/>
  </si>
  <si>
    <t>個別支援計画
アセスメント及びモニタリングに関する記録</t>
    <phoneticPr fontId="5"/>
  </si>
  <si>
    <t>モニタリング記録
面接記録</t>
    <phoneticPr fontId="5"/>
  </si>
  <si>
    <t xml:space="preserve">(2)から(8)に掲げる確認資料
</t>
    <phoneticPr fontId="5"/>
  </si>
  <si>
    <t xml:space="preserve">17　共同生活援助計画の作成等
</t>
    <phoneticPr fontId="5"/>
  </si>
  <si>
    <t>平18厚令171
第210条の6
第１項</t>
    <phoneticPr fontId="5"/>
  </si>
  <si>
    <t xml:space="preserve">18　サービス管理責任者の責務 
</t>
    <phoneticPr fontId="5"/>
  </si>
  <si>
    <t xml:space="preserve">個別支援計画
アセスメント及びモニタリングに関する記録
</t>
    <phoneticPr fontId="5"/>
  </si>
  <si>
    <t>個別支援計画
アセスメント及びモニタリングに関する記録
サービス提供の記録</t>
    <phoneticPr fontId="5"/>
  </si>
  <si>
    <t xml:space="preserve">指定生活介護事業所等との連絡調整した記録
</t>
    <phoneticPr fontId="5"/>
  </si>
  <si>
    <t>他の従業者に指導及び助言した記録</t>
    <phoneticPr fontId="5"/>
  </si>
  <si>
    <t>19　相談及び援助</t>
    <phoneticPr fontId="5"/>
  </si>
  <si>
    <t xml:space="preserve">20　介護及び家事等
</t>
    <phoneticPr fontId="5"/>
  </si>
  <si>
    <t>平18厚令171
第213条
準用（第60条)</t>
    <phoneticPr fontId="5"/>
  </si>
  <si>
    <t>平18厚令171
第211条第1項</t>
    <phoneticPr fontId="5"/>
  </si>
  <si>
    <t>個別支援計画
サービス提供の記録
業務日誌等</t>
    <phoneticPr fontId="5"/>
  </si>
  <si>
    <t>勤務実績表
出勤簿（タイムカード）
従業員の資格証
勤務体制一覧表</t>
    <phoneticPr fontId="5"/>
  </si>
  <si>
    <t>従業者名簿
雇用契約書
個別支援計画
サービス提供の記録
業務日誌等</t>
    <phoneticPr fontId="5"/>
  </si>
  <si>
    <t xml:space="preserve">平18厚令171
第211条第2項
</t>
    <phoneticPr fontId="5"/>
  </si>
  <si>
    <t xml:space="preserve">21　社会生活上の便宜の供与等
</t>
    <phoneticPr fontId="5"/>
  </si>
  <si>
    <t>22　緊急時等の対応</t>
    <phoneticPr fontId="5"/>
  </si>
  <si>
    <t xml:space="preserve">平18厚令171
第213条
準用（第28条）
</t>
    <phoneticPr fontId="5"/>
  </si>
  <si>
    <t>緊急時対応マニュアル
ケース記録
事故等の対応記録</t>
    <phoneticPr fontId="5"/>
  </si>
  <si>
    <t xml:space="preserve">23　支給決定障害者に関する市町村への通知
</t>
    <phoneticPr fontId="5"/>
  </si>
  <si>
    <t xml:space="preserve">平18厚令171
第213条
準用（第88条）
</t>
    <phoneticPr fontId="5"/>
  </si>
  <si>
    <t>24　管理者の責務</t>
    <phoneticPr fontId="5"/>
  </si>
  <si>
    <t>平18厚令171
第213条
準用（第66条
第1項)</t>
    <phoneticPr fontId="5"/>
  </si>
  <si>
    <t>平18厚令171
第213条
準用（第66条
第2項)</t>
    <phoneticPr fontId="5"/>
  </si>
  <si>
    <t>25　運営規程</t>
    <phoneticPr fontId="5"/>
  </si>
  <si>
    <t xml:space="preserve">委託契約書
業務報告書
</t>
    <phoneticPr fontId="5"/>
  </si>
  <si>
    <t>（５）指定共同生活援助事業者は、従業者の資質の向上のために、その研修の機会を確保しているか。</t>
    <phoneticPr fontId="5"/>
  </si>
  <si>
    <t>27　支援体制の確保</t>
    <phoneticPr fontId="5"/>
  </si>
  <si>
    <t xml:space="preserve">平18厚令171
第212条第5項
</t>
    <phoneticPr fontId="5"/>
  </si>
  <si>
    <t xml:space="preserve">平18厚令171
第212条第6項
</t>
    <phoneticPr fontId="5"/>
  </si>
  <si>
    <t>就業環境が害されることを防止するための方針が分かる書類</t>
    <phoneticPr fontId="5"/>
  </si>
  <si>
    <t xml:space="preserve">平18厚令171
第212条の2
</t>
    <phoneticPr fontId="5"/>
  </si>
  <si>
    <t>28　業務継続計画の策定等</t>
    <phoneticPr fontId="5"/>
  </si>
  <si>
    <t>平18厚令171
第213条
準用(第33条の2
第2項)</t>
    <phoneticPr fontId="5"/>
  </si>
  <si>
    <t>平18厚令171
第213条
準用(第33条の2
第3項)</t>
    <phoneticPr fontId="5"/>
  </si>
  <si>
    <t>29　定員の遵守</t>
    <phoneticPr fontId="5"/>
  </si>
  <si>
    <t>平18厚令171
第212条の3</t>
    <phoneticPr fontId="5"/>
  </si>
  <si>
    <t xml:space="preserve">運営規程
利用者数が分かる書類（利用者名簿等）
</t>
    <phoneticPr fontId="5"/>
  </si>
  <si>
    <t>30　非常災害対策</t>
    <phoneticPr fontId="5"/>
  </si>
  <si>
    <t>非常火災時対応マニュアル（対応計画）
運営規程
通報・連絡体制
消防用設備点検の記録</t>
    <phoneticPr fontId="5"/>
  </si>
  <si>
    <t xml:space="preserve">避難訓練の記録
消防署への届出
</t>
    <phoneticPr fontId="5"/>
  </si>
  <si>
    <t>31　衛生管理等</t>
    <phoneticPr fontId="5"/>
  </si>
  <si>
    <t xml:space="preserve">平18厚令171
第213条
準用（第90条第1項）
</t>
    <phoneticPr fontId="5"/>
  </si>
  <si>
    <t xml:space="preserve">研修及び訓練を実施したことが分かる書類
</t>
    <phoneticPr fontId="5"/>
  </si>
  <si>
    <t>（２）指定共同生活援助事業者は、あらかじめ、協力歯科医療機関を定めておくよう努めているか。</t>
    <phoneticPr fontId="5"/>
  </si>
  <si>
    <t>32　協力医療機関等</t>
    <phoneticPr fontId="5"/>
  </si>
  <si>
    <t>33　掲示</t>
    <phoneticPr fontId="5"/>
  </si>
  <si>
    <t xml:space="preserve">事業所の掲示物又は備え付け閲覧物
</t>
    <phoneticPr fontId="5"/>
  </si>
  <si>
    <t>34　身体拘束等の禁止</t>
    <phoneticPr fontId="5"/>
  </si>
  <si>
    <t>個別支援計画
身体拘束等に関する書類</t>
    <phoneticPr fontId="5"/>
  </si>
  <si>
    <t>身体拘束等に関する書類（必要事項が記載されている記録、理由が分かる書類等）</t>
    <phoneticPr fontId="5"/>
  </si>
  <si>
    <t xml:space="preserve">平18厚令171
第213条
準用（第35条の2第3項）
</t>
    <phoneticPr fontId="5"/>
  </si>
  <si>
    <t>身体拘束等の適正化のための指針</t>
    <phoneticPr fontId="5"/>
  </si>
  <si>
    <t xml:space="preserve">研修を実施したことが分かる書類
</t>
    <phoneticPr fontId="5"/>
  </si>
  <si>
    <t>35　秘密保持等</t>
    <phoneticPr fontId="5"/>
  </si>
  <si>
    <t>従業者及び管理者の秘密保持誓約書</t>
    <phoneticPr fontId="5"/>
  </si>
  <si>
    <t>従業者及び管理者の秘密保持誓約書
その他必要な措置を講じたことが分かる文書（就業規則等）</t>
    <phoneticPr fontId="5"/>
  </si>
  <si>
    <t>平18厚令171
第213条
準用（第36条第3項）</t>
    <phoneticPr fontId="5"/>
  </si>
  <si>
    <t>個人情報同意書</t>
    <phoneticPr fontId="5"/>
  </si>
  <si>
    <t>36　情報の提供等</t>
    <phoneticPr fontId="5"/>
  </si>
  <si>
    <t>情報提供を行ったことが分かる書類（パンフレット等）</t>
    <phoneticPr fontId="5"/>
  </si>
  <si>
    <t>平18厚令171
第213条
準用（第37条第2項）</t>
    <phoneticPr fontId="5"/>
  </si>
  <si>
    <t xml:space="preserve">事業者のＨＰ画面・パンフレット
</t>
    <phoneticPr fontId="5"/>
  </si>
  <si>
    <t>37　利益供与等の禁止</t>
    <phoneticPr fontId="5"/>
  </si>
  <si>
    <t>平18厚令171
第213条
準用（第38条第2項）</t>
    <phoneticPr fontId="5"/>
  </si>
  <si>
    <t xml:space="preserve">苦情受付簿
重要事項説明書
契約書
事業所の掲示物
</t>
    <phoneticPr fontId="5"/>
  </si>
  <si>
    <t xml:space="preserve">38　苦情解決
</t>
    <phoneticPr fontId="5"/>
  </si>
  <si>
    <t>平18厚令171
第213条
準用（第39条第1項）</t>
    <phoneticPr fontId="5"/>
  </si>
  <si>
    <t>苦情者への対応記録
苦情対応マニュアル</t>
    <phoneticPr fontId="5"/>
  </si>
  <si>
    <t>平18厚令171
第213条
準用（第39条第3項）</t>
    <phoneticPr fontId="5"/>
  </si>
  <si>
    <t>市町村からの指導または助言を受けた場合の改善したことが分かる書類</t>
    <phoneticPr fontId="5"/>
  </si>
  <si>
    <t xml:space="preserve">都道府県からの指導または助言を受けた場合の改善したことが分かる書類
</t>
    <phoneticPr fontId="5"/>
  </si>
  <si>
    <t xml:space="preserve">都道府県または市町村からの指導または助言を受けた場合の改善したことが分かる書類
</t>
    <phoneticPr fontId="5"/>
  </si>
  <si>
    <t xml:space="preserve">都道府県等への報告書
</t>
    <phoneticPr fontId="5"/>
  </si>
  <si>
    <t>運営適正化委員会の調査又はあっせんに協力したことが分かる資料</t>
    <phoneticPr fontId="5"/>
  </si>
  <si>
    <t>39　事故発生時の対応</t>
    <phoneticPr fontId="5"/>
  </si>
  <si>
    <t>事故対応マニュアル
都道府県、市町村、家族等への報告記録</t>
    <phoneticPr fontId="5"/>
  </si>
  <si>
    <t>事故の対応記録
ヒヤリハットの記録</t>
    <phoneticPr fontId="5"/>
  </si>
  <si>
    <t>（２）指定共同生活援助事業者は、事故の状況及び事故に際して採った処置について、記録しているか。</t>
    <phoneticPr fontId="5"/>
  </si>
  <si>
    <t>平18厚令171
第213条
準用（第40条
第3項）</t>
    <phoneticPr fontId="5"/>
  </si>
  <si>
    <t>再発防止の検討記録
損害賠償を速やかに行ったことが分かる資料（賠償責任保険書類等）</t>
    <phoneticPr fontId="5"/>
  </si>
  <si>
    <t>（３）指定共同生活援助事業者は、利用者に対する指定共同生活援助の提供により賠償すべき事故が発生した場合は、損害賠償を速やかに行っているか。</t>
    <phoneticPr fontId="5"/>
  </si>
  <si>
    <t>指定共同生活援助事業者は、虐待の発生又はその再発を防止するため、次に掲げる措置を講じているか。</t>
    <phoneticPr fontId="5"/>
  </si>
  <si>
    <t>40　虐待の防止</t>
    <phoneticPr fontId="5"/>
  </si>
  <si>
    <t xml:space="preserve">委員会議事録
</t>
    <phoneticPr fontId="5"/>
  </si>
  <si>
    <t>担当者を配置していることが分かる書類</t>
    <phoneticPr fontId="5"/>
  </si>
  <si>
    <t>41　会計の区分</t>
    <phoneticPr fontId="5"/>
  </si>
  <si>
    <t xml:space="preserve">平18厚令171
第213条
準用（第41条)
</t>
    <phoneticPr fontId="5"/>
  </si>
  <si>
    <t xml:space="preserve">収支予算書・決算書等の会計書類
</t>
    <phoneticPr fontId="5"/>
  </si>
  <si>
    <t>42　記録の整備</t>
    <phoneticPr fontId="5"/>
  </si>
  <si>
    <t>（１）指定共同生活援助事業者は、従業者、設備、備品及び会計に関する諸記録を整備してあるか。</t>
    <phoneticPr fontId="5"/>
  </si>
  <si>
    <t xml:space="preserve">職員名簿
設備・備品台帳
帳簿等の会計書類
</t>
    <phoneticPr fontId="5"/>
  </si>
  <si>
    <t>左記①から⑥までの書類</t>
    <phoneticPr fontId="5"/>
  </si>
  <si>
    <t>43　電磁的記録等</t>
    <phoneticPr fontId="5"/>
  </si>
  <si>
    <t>電磁的記録簿冊</t>
    <phoneticPr fontId="5"/>
  </si>
  <si>
    <t>１　地域移行支援型ホーム</t>
    <phoneticPr fontId="5"/>
  </si>
  <si>
    <t>（１）地域移行支援型ホームの特例</t>
    <phoneticPr fontId="5"/>
  </si>
  <si>
    <t xml:space="preserve">平18厚令171
附則第7条
第1項
</t>
    <phoneticPr fontId="5"/>
  </si>
  <si>
    <t xml:space="preserve">（２）共同生活住居の構造等
</t>
    <phoneticPr fontId="5"/>
  </si>
  <si>
    <t>（３）指定共同生活援助の提供期間</t>
    <phoneticPr fontId="5"/>
  </si>
  <si>
    <t>（４）指定共同生活援助の取扱方針</t>
    <phoneticPr fontId="5"/>
  </si>
  <si>
    <t xml:space="preserve">平18厚令171
附則第9条 
</t>
    <phoneticPr fontId="5"/>
  </si>
  <si>
    <t xml:space="preserve">（５）共同生活援助計画の作成等
</t>
    <phoneticPr fontId="5"/>
  </si>
  <si>
    <t xml:space="preserve">第４－16に掲げる確認資料
</t>
    <phoneticPr fontId="5"/>
  </si>
  <si>
    <t xml:space="preserve">（６）協議の場の設置
</t>
    <phoneticPr fontId="5"/>
  </si>
  <si>
    <t>平18厚令171
附則第11条
第2項</t>
    <phoneticPr fontId="5"/>
  </si>
  <si>
    <t xml:space="preserve">２　指定共同生活援助事業所において個人単位で居宅介護等を利用する場合の特例
</t>
    <phoneticPr fontId="5"/>
  </si>
  <si>
    <t>４　受給資格の確認</t>
    <phoneticPr fontId="5"/>
  </si>
  <si>
    <t>５　訓練等給付費の支給の申請に係る援助</t>
    <phoneticPr fontId="5"/>
  </si>
  <si>
    <t>６　心身の状況等の把握</t>
    <phoneticPr fontId="5"/>
  </si>
  <si>
    <t>７　指定障害福祉サービス事業者等との連携等</t>
    <phoneticPr fontId="5"/>
  </si>
  <si>
    <t>８　サービスの提供の記録</t>
    <phoneticPr fontId="5"/>
  </si>
  <si>
    <t>９　入退居</t>
    <phoneticPr fontId="5"/>
  </si>
  <si>
    <t>12　利用者負担額等の受領</t>
    <phoneticPr fontId="5"/>
  </si>
  <si>
    <t>平18厚令171
附則第18条の2
第1項</t>
    <phoneticPr fontId="5"/>
  </si>
  <si>
    <t>10　入退居の記録の記載等</t>
    <phoneticPr fontId="5"/>
  </si>
  <si>
    <t>（２）調理、洗濯その他の家事等は、原則として利用者と従業者が共同で行うよう努めているか。</t>
    <phoneticPr fontId="5"/>
  </si>
  <si>
    <t>第13　変更の届出等</t>
    <phoneticPr fontId="5"/>
  </si>
  <si>
    <t>第14　介護給付費又は訓練等給付費の算定及び取扱い</t>
    <phoneticPr fontId="5"/>
  </si>
  <si>
    <t>１　基本事項</t>
    <phoneticPr fontId="5"/>
  </si>
  <si>
    <t>２　共同生活援助　サービス費</t>
    <phoneticPr fontId="5"/>
  </si>
  <si>
    <t>体制等状況一覧表、当該加算の届出書等</t>
    <phoneticPr fontId="5"/>
  </si>
  <si>
    <t>２の２　日中サービス支援型共同生活援助サービス費</t>
    <phoneticPr fontId="5"/>
  </si>
  <si>
    <t>平18厚告523
別表第15の1の2の注1</t>
    <phoneticPr fontId="5"/>
  </si>
  <si>
    <t>２の２の２　外部サービス利用型共同生活援助サービス費</t>
    <phoneticPr fontId="5"/>
  </si>
  <si>
    <t>２の２の３　退居後共同生活援助サービス費</t>
    <phoneticPr fontId="5"/>
  </si>
  <si>
    <t>２の２の４　退居後外部サービス利用型共同生活援助サービス費</t>
    <phoneticPr fontId="5"/>
  </si>
  <si>
    <t>２の３　受託居宅介護サービス費</t>
    <phoneticPr fontId="5"/>
  </si>
  <si>
    <t>２の３の２　人員配置体制加算</t>
    <phoneticPr fontId="5"/>
  </si>
  <si>
    <t>２の４　福祉専門職員配置等加算</t>
    <phoneticPr fontId="5"/>
  </si>
  <si>
    <t>２の４の２　視覚・聴覚・言語障害者支援体制加算</t>
    <phoneticPr fontId="5"/>
  </si>
  <si>
    <t>２の４の３　看護職員配置加算</t>
    <phoneticPr fontId="5"/>
  </si>
  <si>
    <t>２の４の４　高次脳機能障害者支援体制加算</t>
    <phoneticPr fontId="5"/>
  </si>
  <si>
    <t>２の４の５　ピアサポート実施加算</t>
    <phoneticPr fontId="5"/>
  </si>
  <si>
    <t>２の４の６　退居後ピアサポート実施加算</t>
    <phoneticPr fontId="5"/>
  </si>
  <si>
    <t>２の５の２　夜勤職員加配加算</t>
    <phoneticPr fontId="5"/>
  </si>
  <si>
    <t>２の５　夜間支援等体制加算</t>
    <phoneticPr fontId="5"/>
  </si>
  <si>
    <t>２の６　重度障害者支援加算</t>
    <phoneticPr fontId="5"/>
  </si>
  <si>
    <t>２の７　医療的ケア対応支援加算</t>
    <phoneticPr fontId="5"/>
  </si>
  <si>
    <t>２の８　日中支援加算</t>
    <phoneticPr fontId="5"/>
  </si>
  <si>
    <t>２の９　集中的支援加算</t>
    <phoneticPr fontId="5"/>
  </si>
  <si>
    <t>４　入院時支援特別加算</t>
    <phoneticPr fontId="5"/>
  </si>
  <si>
    <t>５　帰宅時支援加算</t>
    <phoneticPr fontId="5"/>
  </si>
  <si>
    <t>６　長期帰宅時支援加算</t>
    <phoneticPr fontId="5"/>
  </si>
  <si>
    <t>７　地域生活移行個別支援特別加算</t>
    <phoneticPr fontId="5"/>
  </si>
  <si>
    <t>７の２　精神障害者地域移行特別加算</t>
    <phoneticPr fontId="5"/>
  </si>
  <si>
    <t>７の３　強度行動障害者地域移行特別加算</t>
    <phoneticPr fontId="5"/>
  </si>
  <si>
    <t>７の４　強度行動障害者体験利用加算</t>
    <phoneticPr fontId="5"/>
  </si>
  <si>
    <t>８　医療連携体制加算</t>
    <phoneticPr fontId="5"/>
  </si>
  <si>
    <t>９　通勤者生活支援加算</t>
    <phoneticPr fontId="5"/>
  </si>
  <si>
    <t>９の２　障害者支援施設等感染症対策向上加算</t>
    <phoneticPr fontId="5"/>
  </si>
  <si>
    <t>９の３　新興感染症等施設療養加算</t>
    <phoneticPr fontId="5"/>
  </si>
  <si>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5"/>
  </si>
  <si>
    <t>（２）指定共同生活援助事業者は、利用者の意思及び人格を尊重して、常に当該利用者の立場に立った指定共同生活援助の提供に努めているか。</t>
    <phoneticPr fontId="5"/>
  </si>
  <si>
    <t>（３）指定共同生活援助事業者は、利用者の人権の擁護、虐待の防止等のため、必要な体制の整備を行うとともに、その従業者に対し、研修を実施する等の措置を講じているか。</t>
    <phoneticPr fontId="5"/>
  </si>
  <si>
    <t>（１）指定共同生活援助は、共同生活住居への入居を必要とする利用者(入院治療を要する者を除く。)に提供されているか。</t>
    <phoneticPr fontId="5"/>
  </si>
  <si>
    <t>（２）指定共同生活援助事業者は、利用申込者の入居に際しては、その者の心身の状況、生活歴、病歴等の把握に努めているか。</t>
    <phoneticPr fontId="5"/>
  </si>
  <si>
    <t>（４）指定共同生活援助事業者は、利用者の退居に際しては、利用者に対し、適切な援助を行うとともに、保健医療サービス又は福祉サービスを提供する者との密接な連携に努めているか。</t>
    <phoneticPr fontId="5"/>
  </si>
  <si>
    <t>（１）指定共同生活援助事業者は、指定共同生活援助を提供した際は、当該指定共同生活援助の提供日、内容その他必要な事項を記録しているか。</t>
    <phoneticPr fontId="5"/>
  </si>
  <si>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</si>
  <si>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5"/>
  </si>
  <si>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5"/>
  </si>
  <si>
    <t>②　指定共同生活援助事業所の管理者は、適切な指定共同生活援助を提供するために必要な知識及び経験を有する者となっているか。</t>
    <phoneticPr fontId="5"/>
  </si>
  <si>
    <t xml:space="preserve">③　共同生活住居の配置、構造及び設備は、利用者の特性に応じて工夫したものとなっているか。
</t>
    <phoneticPr fontId="5"/>
  </si>
  <si>
    <t xml:space="preserve">⑥　共同生活住居は、１以上のユニットを有するほか、日常生活を営む上で必要な設備を設けているか。
</t>
    <phoneticPr fontId="5"/>
  </si>
  <si>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5"/>
  </si>
  <si>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5"/>
  </si>
  <si>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5"/>
  </si>
  <si>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5"/>
  </si>
  <si>
    <t>（４）指定共同生活援助事業所の従業者は、指定共同生活援助の提供に当たっては、懇切丁寧を旨とし、利用者又はその家族に対し、支援上必要な事項について、理解しやすいように説明を行っているか。</t>
    <phoneticPr fontId="5"/>
  </si>
  <si>
    <t>（５）指定共同生活援助事業者は、その提供する指定共同生活援助の質の評価を行い、常にその改善を図っているか。</t>
    <phoneticPr fontId="5"/>
  </si>
  <si>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</si>
  <si>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（７）サービス管理責任者は、共同生活援助計画の原案の内容について利用者又はその家族に対して説明し、文書により利用者の同意を得ているか。</t>
    <phoneticPr fontId="5"/>
  </si>
  <si>
    <t>（８）サービス管理責任者は、共同生活援助計画を作成した際には、当該共同生活援助計画を利用者及び指定特定相談支援事業者等に交付しているか。</t>
    <phoneticPr fontId="5"/>
  </si>
  <si>
    <t>（３）指定共同生活援助事業者は、その利用者に対して、利用者の負担により、当該指定共同生活援助事業所の従業者以外の者による家事等を受けさせていないか。</t>
    <phoneticPr fontId="5"/>
  </si>
  <si>
    <t>（３）指定共同生活援助事業者は、常に利用者の家族との連携を図るとともに、利用者とその家族との交流等の機会を確保するよう努めているか。</t>
    <phoneticPr fontId="5"/>
  </si>
  <si>
    <t>（１）指定共同生活援助事業所の管理者は、当該指定共同生活援助事業所の従業者及び業務の管理その他の管理を一元的に行っているか。</t>
    <phoneticPr fontId="5"/>
  </si>
  <si>
    <t>（１）指定共同生活援助事業者は、利用者に対し、適切な指定共同生活援助を提供できるよう、指定共同生活援助事業所ごとに、従業者の勤務の体制を定めているか。</t>
    <phoneticPr fontId="5"/>
  </si>
  <si>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</si>
  <si>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（２）指定共同生活援助事業者は、非常災害に備えるため、定期的に避難、救出その他必要な訓練を行っているか。</t>
    <phoneticPr fontId="5"/>
  </si>
  <si>
    <t>（１）指定共同生活援助事業者は、利用者の病状の急変等に備えるため、あらかじめ、協力医療機関を定めているか。</t>
    <phoneticPr fontId="5"/>
  </si>
  <si>
    <t>（１）指定共同生活援助事業所の従業者及び管理者は、正当な理由がなく、その業務上知り得た利用者又はその家族の秘密を漏らしていないか。</t>
    <phoneticPr fontId="5"/>
  </si>
  <si>
    <t>（２）指定共同生活援助事業者は、従業者及び管理者であった者が、正当な理由がなく、その業務上知り得た利用者又はその家族の秘密を漏らすことがないよう、必要な措置を講じているか。</t>
    <phoneticPr fontId="5"/>
  </si>
  <si>
    <t>（３）指定共同生活援助事業者は、他の指定共同生活援助事業者等に対して、利用者又はその家族に関する情報を提供する際は、あらかじめ文書により当該利用者又はその家族の同意を得ているか。</t>
    <phoneticPr fontId="5"/>
  </si>
  <si>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5"/>
  </si>
  <si>
    <t>（２）指定共同生活援助事業者は、当該指定共同生活援助事業者について広告をする場合においては、その内容が虚偽又は誇大なものとしていないか。</t>
    <phoneticPr fontId="5"/>
  </si>
  <si>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5"/>
  </si>
  <si>
    <t>（１）指定共同生活援助事業者は、利用者に対する指定共同生活援助の提供により事故が発生した場合は、都道府県、市町村、当該利用者の家族等に連絡を行うとともに、必要な措置を講じているか。</t>
    <phoneticPr fontId="5"/>
  </si>
  <si>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</si>
  <si>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5"/>
  </si>
  <si>
    <t xml:space="preserve">平18厚令171
第210条の2
第1項
</t>
    <phoneticPr fontId="5"/>
  </si>
  <si>
    <t>平18厚令171
第210条の3
第2項</t>
    <phoneticPr fontId="5"/>
  </si>
  <si>
    <t>平18厚令171
第213条
準用（第20条
第1項)</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</si>
  <si>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</si>
  <si>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</si>
  <si>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5"/>
  </si>
  <si>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</si>
  <si>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5"/>
  </si>
  <si>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5"/>
  </si>
  <si>
    <t xml:space="preserve">平18厚令171
第210条の7
第1項
</t>
    <phoneticPr fontId="5"/>
  </si>
  <si>
    <t>平18厚令171
第213条
準用（第170条の2第1項）</t>
    <phoneticPr fontId="5"/>
  </si>
  <si>
    <t>平18厚令171
第213条
準用（第170条の2第2項)</t>
    <phoneticPr fontId="5"/>
  </si>
  <si>
    <t xml:space="preserve">平18厚令171
第210条の5
第4項
</t>
    <phoneticPr fontId="5"/>
  </si>
  <si>
    <t>平18厚令171
第213条
準用（第58条
第5項)</t>
    <phoneticPr fontId="5"/>
  </si>
  <si>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</si>
  <si>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5"/>
  </si>
  <si>
    <t xml:space="preserve">平18厚令171
第213条
準用（第58条
第10項)
</t>
    <phoneticPr fontId="5"/>
  </si>
  <si>
    <t>（11）共同生活援助計画に変更のあった場合、(2)から(8)に準じて取り扱っているか。</t>
    <phoneticPr fontId="5"/>
  </si>
  <si>
    <t>平18厚令171
第213条
準用（第58条
第11項)</t>
    <phoneticPr fontId="5"/>
  </si>
  <si>
    <t xml:space="preserve">平18厚令171
第211条第3項
</t>
    <phoneticPr fontId="5"/>
  </si>
  <si>
    <t>平18厚令171
第211条の2
第1項</t>
    <phoneticPr fontId="5"/>
  </si>
  <si>
    <t>平18厚令171
第211条の2
第2項</t>
    <phoneticPr fontId="5"/>
  </si>
  <si>
    <t xml:space="preserve">平18厚令171
第211条の2
第3項
</t>
    <phoneticPr fontId="5"/>
  </si>
  <si>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</si>
  <si>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</si>
  <si>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 xml:space="preserve">平18厚令171
第212条第1項
</t>
    <phoneticPr fontId="5"/>
  </si>
  <si>
    <t>（２）(1)の従業者の勤務の体制を定めるに当たっては、利用者が安心して日常生活を送ることができるよう、継続性を重視した指定共同生活援助の提供に配慮しているか。</t>
    <phoneticPr fontId="5"/>
  </si>
  <si>
    <t xml:space="preserve">平18厚令171
第212条第2項
</t>
    <phoneticPr fontId="5"/>
  </si>
  <si>
    <t xml:space="preserve">平18厚令171
第212条第3項
</t>
    <phoneticPr fontId="5"/>
  </si>
  <si>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</si>
  <si>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5"/>
  </si>
  <si>
    <t xml:space="preserve">平18厚令171
第213条
準用(第33条の2
第1項)
</t>
    <phoneticPr fontId="5"/>
  </si>
  <si>
    <t>平18厚令171
第213条
準用（第70条
第1項)</t>
    <phoneticPr fontId="5"/>
  </si>
  <si>
    <t xml:space="preserve">平18厚令171
第213条
準用（第70条
第2項)
</t>
    <phoneticPr fontId="5"/>
  </si>
  <si>
    <t xml:space="preserve">平18厚令171
第213条
準用（第70条
第3項)
</t>
    <phoneticPr fontId="5"/>
  </si>
  <si>
    <t>平18厚令171 
第213条
準用（第90条第2項）</t>
    <phoneticPr fontId="5"/>
  </si>
  <si>
    <t>平18厚令171
第212条の4
第1項</t>
    <phoneticPr fontId="5"/>
  </si>
  <si>
    <t>平18厚令171
第212条の4
第2項</t>
    <phoneticPr fontId="5"/>
  </si>
  <si>
    <t xml:space="preserve">平18厚令171
第212条の4
第3項
</t>
    <phoneticPr fontId="5"/>
  </si>
  <si>
    <t>平18厚令171
第212条の4
第4項</t>
    <phoneticPr fontId="5"/>
  </si>
  <si>
    <t xml:space="preserve">平18厚令171
第213条
準用（第92条
第1項・第2項）
</t>
    <phoneticPr fontId="5"/>
  </si>
  <si>
    <t>平18厚令171
第213条
準用（第35条の2第1項）</t>
    <phoneticPr fontId="5"/>
  </si>
  <si>
    <t xml:space="preserve">平18厚令171
第213条
準用（第35条の2第2項）
</t>
    <phoneticPr fontId="5"/>
  </si>
  <si>
    <t>平18厚令171
第213条
準用（第36条第1項）</t>
    <phoneticPr fontId="5"/>
  </si>
  <si>
    <t>平18厚令171
第213条
準用（第36条第2項）</t>
    <phoneticPr fontId="5"/>
  </si>
  <si>
    <t>平18厚令171
第213条
準用（第37条第1項）</t>
    <phoneticPr fontId="5"/>
  </si>
  <si>
    <t xml:space="preserve">平18厚令171
第213条
準用（第38条第1項）
</t>
    <phoneticPr fontId="5"/>
  </si>
  <si>
    <t>（２）指定共同生活援助事業者は、(1)の苦情を受け付けた場合には、当該苦情の内容等を記録しているか。</t>
    <phoneticPr fontId="5"/>
  </si>
  <si>
    <t>平18厚令171
第213条
準用（第39条第2項</t>
    <phoneticPr fontId="5"/>
  </si>
  <si>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</si>
  <si>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</si>
  <si>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5"/>
  </si>
  <si>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</si>
  <si>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（６）指定共同生活援助事業者は、都道府県知事、市町村又は市町村長から求めがあった場合には、(3)から(5)までの改善の内容を都道府県知事、市町村又は市町村長に報告しているか。</t>
    <phoneticPr fontId="5"/>
  </si>
  <si>
    <t>平18厚令171
第213条
準用（第39条第6項）</t>
    <phoneticPr fontId="5"/>
  </si>
  <si>
    <t>（７）指定共同生活援助事業者は、社会福祉法第83条に規定する運営適正化委員会が同法第85条の規定により行う調査又はあっせんにできる限り協力しているか。</t>
    <phoneticPr fontId="5"/>
  </si>
  <si>
    <t>平18厚令171
第213条
準用（第39条
第7項）</t>
    <phoneticPr fontId="5"/>
  </si>
  <si>
    <t>平18厚令171
第213条
準用（第40条
第1項）</t>
    <phoneticPr fontId="5"/>
  </si>
  <si>
    <t>平18厚令171
第213条
準用（第40条
第2項）</t>
    <phoneticPr fontId="5"/>
  </si>
  <si>
    <t xml:space="preserve">平18厚令171
第213条
準用（第75条
第1項）
</t>
    <phoneticPr fontId="5"/>
  </si>
  <si>
    <t xml:space="preserve">平18厚令171
第213条
準用（第75条第2項）
</t>
    <phoneticPr fontId="5"/>
  </si>
  <si>
    <t>平18厚令171
第224条第1項</t>
    <phoneticPr fontId="5"/>
  </si>
  <si>
    <t xml:space="preserve">平18厚令171
第224条第2項
</t>
    <phoneticPr fontId="5"/>
  </si>
  <si>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</si>
  <si>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5"/>
  </si>
  <si>
    <t xml:space="preserve">平18厚令171 
附則第7条
第1項第2号
</t>
    <phoneticPr fontId="5"/>
  </si>
  <si>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</si>
  <si>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5"/>
  </si>
  <si>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</si>
  <si>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5"/>
  </si>
  <si>
    <t>　地域移行支援型ホーム事業者は、利用者に対し、指定共同生活援助を提供する場合、原則として2年以内とされているか。</t>
  </si>
  <si>
    <t>平18厚令171
附則第8条</t>
    <phoneticPr fontId="5"/>
  </si>
  <si>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</si>
  <si>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附則第10条 
</t>
    <phoneticPr fontId="5"/>
  </si>
  <si>
    <t>平18厚令171
附則第11条
第1項</t>
    <phoneticPr fontId="5"/>
  </si>
  <si>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</si>
  <si>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</si>
  <si>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</si>
  <si>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5"/>
  </si>
  <si>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</si>
  <si>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</si>
  <si>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5"/>
  </si>
  <si>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</si>
  <si>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5"/>
  </si>
  <si>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</si>
  <si>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5"/>
  </si>
  <si>
    <t>法第29条第3項</t>
    <phoneticPr fontId="5"/>
  </si>
  <si>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</si>
  <si>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5"/>
  </si>
  <si>
    <t>法第29条
第3項</t>
    <phoneticPr fontId="5"/>
  </si>
  <si>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</si>
  <si>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5"/>
  </si>
  <si>
    <t>平18厚告523
別表第15の1の注1</t>
    <phoneticPr fontId="5"/>
  </si>
  <si>
    <t>平18厚告523 
別表第15の1の
注2</t>
    <phoneticPr fontId="5"/>
  </si>
  <si>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</si>
  <si>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5"/>
  </si>
  <si>
    <t>平18厚告523
別表第15の1の注４</t>
    <phoneticPr fontId="5"/>
  </si>
  <si>
    <t>平18厚告523
別表第15の1の注４の(1)
平18厚告550の十</t>
    <phoneticPr fontId="5"/>
  </si>
  <si>
    <t xml:space="preserve">平18厚告523 
別表第15の1の
注４の（2）
</t>
    <phoneticPr fontId="5"/>
  </si>
  <si>
    <t>平18厚告523
別表第15の1の
注４の（3）</t>
    <phoneticPr fontId="5"/>
  </si>
  <si>
    <t>平18厚告523
別表第15の1の
注４の（4）</t>
    <phoneticPr fontId="5"/>
  </si>
  <si>
    <t>平18厚告523
別表第15の1の
注４の（5）</t>
    <phoneticPr fontId="5"/>
  </si>
  <si>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</si>
  <si>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5"/>
  </si>
  <si>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</si>
  <si>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5"/>
  </si>
  <si>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</si>
  <si>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5"/>
  </si>
  <si>
    <t>平18厚告523
別表第15の1の
注8</t>
    <phoneticPr fontId="5"/>
  </si>
  <si>
    <t>平18厚告523
別表第15の1の
注9</t>
    <phoneticPr fontId="5"/>
  </si>
  <si>
    <t>平18厚告523
別表第15の1の2の注2</t>
    <phoneticPr fontId="5"/>
  </si>
  <si>
    <t>平18厚告523
別表第15の1の2の注3</t>
    <phoneticPr fontId="5"/>
  </si>
  <si>
    <t>平18厚告523
別表第15の1の2の注4</t>
    <phoneticPr fontId="5"/>
  </si>
  <si>
    <t>平18厚告523
別表第15の1の2の注5</t>
    <phoneticPr fontId="5"/>
  </si>
  <si>
    <t>平18厚告523
別表第15の1の2の注6</t>
    <phoneticPr fontId="5"/>
  </si>
  <si>
    <t>平18厚告523
別表第15の1の2の注7</t>
    <phoneticPr fontId="5"/>
  </si>
  <si>
    <t>平18厚告523
別表第15の1の2の注7の(1)
平18厚告550の十の二</t>
    <phoneticPr fontId="5"/>
  </si>
  <si>
    <t>平18厚告523
別表第15の1の2の注7の（2）</t>
    <phoneticPr fontId="5"/>
  </si>
  <si>
    <t>平18厚告523
別表第15の1の2の注7の（3）</t>
    <phoneticPr fontId="5"/>
  </si>
  <si>
    <t>平18厚告523
別表第15の1の2の注7の（4）</t>
    <phoneticPr fontId="5"/>
  </si>
  <si>
    <t>平18厚告523
別表第15の1の2の注８</t>
    <phoneticPr fontId="5"/>
  </si>
  <si>
    <t>平18厚告523
別表第15の1の2の注９</t>
    <phoneticPr fontId="5"/>
  </si>
  <si>
    <t>平18厚告523
別表第15の1の2の注10</t>
    <phoneticPr fontId="5"/>
  </si>
  <si>
    <t>平18厚告523
別表第15の1の2の注11</t>
    <phoneticPr fontId="5"/>
  </si>
  <si>
    <t>平18厚告523
別表第15の1の2の注12</t>
    <phoneticPr fontId="5"/>
  </si>
  <si>
    <t>平18厚告523
別表第15の1の2の2の注1</t>
    <phoneticPr fontId="5"/>
  </si>
  <si>
    <t>平18厚告523   
別表第15の1の
2の2の注2</t>
    <phoneticPr fontId="5"/>
  </si>
  <si>
    <t>平18厚告523   
別表第15の1の
2の2の注3</t>
    <phoneticPr fontId="5"/>
  </si>
  <si>
    <t xml:space="preserve">平18厚告523   
別表第15の1の
2の2の注4
</t>
    <phoneticPr fontId="5"/>
  </si>
  <si>
    <t>平18厚告523
別表第15の1の2の2の注4の(1)
平18厚告550の十一</t>
    <phoneticPr fontId="5"/>
  </si>
  <si>
    <t>平18厚告523 
別表第15の1の
2の2の注4の（2）</t>
    <phoneticPr fontId="5"/>
  </si>
  <si>
    <t>平18厚告523
別表第15の1の
2の2の注4の（3）</t>
    <phoneticPr fontId="5"/>
  </si>
  <si>
    <t>平18厚告523
別表第15の1の
2の2の注4の（4）</t>
    <phoneticPr fontId="5"/>
  </si>
  <si>
    <t>平18厚告523
別表第15の1の
2の注5</t>
    <phoneticPr fontId="5"/>
  </si>
  <si>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</si>
  <si>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5"/>
  </si>
  <si>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</si>
  <si>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5"/>
  </si>
  <si>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</si>
  <si>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5"/>
  </si>
  <si>
    <t>平18厚告523
別表第15の1の
2の注9</t>
    <phoneticPr fontId="5"/>
  </si>
  <si>
    <t>平18厚告523
別表第15の1の
2の3注1</t>
    <phoneticPr fontId="5"/>
  </si>
  <si>
    <t>平18厚告523
別表第15の1の
2の4注</t>
    <phoneticPr fontId="5"/>
  </si>
  <si>
    <t>平18厚告523
別表第15の1の
3の注</t>
    <phoneticPr fontId="5"/>
  </si>
  <si>
    <t>平18厚告523
別表第15の1の
3の2の注1</t>
    <phoneticPr fontId="5"/>
  </si>
  <si>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</si>
  <si>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5"/>
  </si>
  <si>
    <t>平18厚告523
別表第15の1の
3の2の注3</t>
    <phoneticPr fontId="5"/>
  </si>
  <si>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</si>
  <si>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5"/>
  </si>
  <si>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</si>
  <si>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5"/>
  </si>
  <si>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</si>
  <si>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5"/>
  </si>
  <si>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</si>
  <si>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5"/>
  </si>
  <si>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</si>
  <si>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5"/>
  </si>
  <si>
    <t>平18厚告523
別表第15の1の
3の2の注9</t>
    <phoneticPr fontId="5"/>
  </si>
  <si>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</si>
  <si>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5"/>
  </si>
  <si>
    <t>平18厚告523
別表第15の1の
3の2の注11</t>
    <phoneticPr fontId="5"/>
  </si>
  <si>
    <t>平18厚告523
別表第15の1の
3の2の注12</t>
    <phoneticPr fontId="5"/>
  </si>
  <si>
    <t>平18厚告523
別表第15の1の
3の2の注13</t>
    <phoneticPr fontId="5"/>
  </si>
  <si>
    <t>平18厚告523
別表第15の1の
3の2の注14</t>
    <phoneticPr fontId="5"/>
  </si>
  <si>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</si>
  <si>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5"/>
  </si>
  <si>
    <t>平18厚告523
別表第15の1の4の注2</t>
    <phoneticPr fontId="5"/>
  </si>
  <si>
    <t>平18厚告523   
別表第15の1の
4の注3</t>
    <phoneticPr fontId="5"/>
  </si>
  <si>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</si>
  <si>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5"/>
  </si>
  <si>
    <t>平18厚告523   
別表第15の1の
4の3の注</t>
    <phoneticPr fontId="5"/>
  </si>
  <si>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</si>
  <si>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5"/>
  </si>
  <si>
    <t xml:space="preserve">平18厚告523   
別表第15の1の
4の5 </t>
    <phoneticPr fontId="5"/>
  </si>
  <si>
    <t>平18厚告523   
別表第15の1の
4の6</t>
    <phoneticPr fontId="5"/>
  </si>
  <si>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</si>
  <si>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5"/>
  </si>
  <si>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</si>
  <si>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5"/>
  </si>
  <si>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</si>
  <si>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5"/>
  </si>
  <si>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</si>
  <si>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5"/>
  </si>
  <si>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</si>
  <si>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5"/>
  </si>
  <si>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</si>
  <si>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5"/>
  </si>
  <si>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5"/>
  </si>
  <si>
    <t>平18厚告523
別表第15の1の5の2の注</t>
    <phoneticPr fontId="5"/>
  </si>
  <si>
    <t>平18厚告523
別表第15の1の6の注
平18厚告551
の十六のイの(1)</t>
    <phoneticPr fontId="5"/>
  </si>
  <si>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</si>
  <si>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</si>
  <si>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5"/>
  </si>
  <si>
    <t>平18厚告523
別表第15の1の6の注4
平18厚告551
の十六のイの(2)</t>
    <phoneticPr fontId="5"/>
  </si>
  <si>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</si>
  <si>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</si>
  <si>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</si>
  <si>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</si>
  <si>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
7の注
平18厚告556
の五の二</t>
    <phoneticPr fontId="5"/>
  </si>
  <si>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</si>
  <si>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5"/>
  </si>
  <si>
    <t>平18厚告523   
別表第15の1の
8の注2</t>
    <phoneticPr fontId="5"/>
  </si>
  <si>
    <t>平18厚告523 
別表第15の１の９の注１</t>
    <phoneticPr fontId="5"/>
  </si>
  <si>
    <t>平18厚告523 
別表第15の１の９の注２</t>
    <phoneticPr fontId="5"/>
  </si>
  <si>
    <t xml:space="preserve">３　自立生活支援加算
</t>
    <phoneticPr fontId="5"/>
  </si>
  <si>
    <t>平18厚告523 
別表第15の2の
注2</t>
    <phoneticPr fontId="5"/>
  </si>
  <si>
    <t>平18厚告523 
別表第15の2の
注3</t>
    <phoneticPr fontId="5"/>
  </si>
  <si>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</si>
  <si>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5"/>
  </si>
  <si>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</si>
  <si>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5"/>
  </si>
  <si>
    <t>平18厚告523 
別表第15の3の
注</t>
    <phoneticPr fontId="5"/>
  </si>
  <si>
    <t xml:space="preserve">４の２　長期入院等支援特別加算
</t>
    <phoneticPr fontId="5"/>
  </si>
  <si>
    <t>平18厚告523
別表第15の3の2の注</t>
    <phoneticPr fontId="5"/>
  </si>
  <si>
    <t>平18厚告523
別表第15の4の注</t>
    <phoneticPr fontId="5"/>
  </si>
  <si>
    <t>平18厚告523
別表第15の5の注</t>
    <phoneticPr fontId="5"/>
  </si>
  <si>
    <t>平18厚告523  
別表第15の6の注             
平18厚告551の十六のロ
平18厚告551の十七の二のロ準用（十七のロ）
平18厚告551の十八のイ
平18厚告556の九</t>
    <phoneticPr fontId="5"/>
  </si>
  <si>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5"/>
  </si>
  <si>
    <t>平18厚告523  
別表第15の6の2の注</t>
    <phoneticPr fontId="5"/>
  </si>
  <si>
    <t>平18厚告523  
別表第15の6の3の注
平18厚告551の十六のハ準用（四のニ）
平18厚告551の十七のハ準用（四のニ）
平18厚告543の四十準用（四）</t>
    <phoneticPr fontId="5"/>
  </si>
  <si>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5"/>
  </si>
  <si>
    <t>平18厚告523  
別表第15の6の4の注
平18厚告551の十六のハ準用（十一のニ）
平18厚告551の十七のハ準用（四のニ）
平18厚告543の四十準用（四）</t>
    <phoneticPr fontId="5"/>
  </si>
  <si>
    <t xml:space="preserve">平18厚告523  
別表第15の7の
注1             </t>
    <phoneticPr fontId="5"/>
  </si>
  <si>
    <t>平18厚告523   
別表第15の7の
注2</t>
    <phoneticPr fontId="5"/>
  </si>
  <si>
    <t>平18厚告523
別表第15の7の注3</t>
    <phoneticPr fontId="5"/>
  </si>
  <si>
    <t>平18厚告523
別表第15の7の注4
平18厚告556の五の七</t>
    <phoneticPr fontId="5"/>
  </si>
  <si>
    <t>平18厚告523
別表第15の7の注5</t>
    <phoneticPr fontId="5"/>
  </si>
  <si>
    <t>平18厚告523
別表第15の7の注6</t>
    <phoneticPr fontId="5"/>
  </si>
  <si>
    <t>平18厚告523
別表第15の7の注5
平18厚告551の十六のニ
平18厚告551の十七のニ準用（十六のニ）
平18厚告551の十八のロ準用（十六のニ）</t>
    <phoneticPr fontId="5"/>
  </si>
  <si>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5"/>
  </si>
  <si>
    <t>平18厚告523
別表第15の8の注</t>
    <phoneticPr fontId="5"/>
  </si>
  <si>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5"/>
  </si>
  <si>
    <t>平18厚告523
別表第15の８の２の注１</t>
    <phoneticPr fontId="5"/>
  </si>
  <si>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</si>
  <si>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</si>
  <si>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</si>
  <si>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5"/>
  </si>
  <si>
    <t>平18厚告523
別表第15の8の３の注</t>
    <phoneticPr fontId="5"/>
  </si>
  <si>
    <t>10　福祉・介護職員処遇改善加算</t>
    <phoneticPr fontId="5"/>
  </si>
  <si>
    <t>平18厚告523
別表第15の9の注
平18厚告543の四十一</t>
    <phoneticPr fontId="5"/>
  </si>
  <si>
    <t>11　福祉・介護職員等特定処遇改善加算</t>
    <phoneticPr fontId="5"/>
  </si>
  <si>
    <t>平18厚告523
別表第15の10の注
平18厚告543の四十二
十七（準用）</t>
    <phoneticPr fontId="5"/>
  </si>
  <si>
    <t>12　福祉・介護職員等ベースアップ等支援加算</t>
    <phoneticPr fontId="5"/>
  </si>
  <si>
    <t>平18厚告523
別表第15の11の注
平18厚告543の四十二の二
第三号の二（準用）</t>
    <phoneticPr fontId="5"/>
  </si>
  <si>
    <t xml:space="preserve">13  福祉・介護職員等処遇改善加算
</t>
    <phoneticPr fontId="5"/>
  </si>
  <si>
    <t xml:space="preserve">平18厚告523
別表第15の9の注1
平18厚告543の四十一
</t>
    <phoneticPr fontId="5"/>
  </si>
  <si>
    <t>平18厚告523
別表第15の9の注1</t>
    <phoneticPr fontId="5"/>
  </si>
  <si>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5"/>
  </si>
  <si>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5"/>
  </si>
  <si>
    <t>（４）アセスメントに当たっては、利用者に面接して行っているか。この場合において、サービス管理責任者は、面接の趣旨を利用者に対して十分に説明し、理解を得ているか。</t>
    <phoneticPr fontId="5"/>
  </si>
  <si>
    <t>②　偽りその他不正な行為によって訓練等給付費又は特例訓練等給付費を受け、又は受けようとしたとき。</t>
    <phoneticPr fontId="5"/>
  </si>
  <si>
    <t>（地域移行支援型ホーム、特例）</t>
    <phoneticPr fontId="5"/>
  </si>
  <si>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</si>
  <si>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</si>
  <si>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5"/>
  </si>
  <si>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</si>
  <si>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5"/>
  </si>
  <si>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5"/>
  </si>
  <si>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</si>
  <si>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</si>
  <si>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指定障害福祉サービス事業者 運営指導調書（自己点検表）</t>
    <rPh sb="14" eb="16">
      <t>ウンエイ</t>
    </rPh>
    <rPh sb="16" eb="18">
      <t>シドウ</t>
    </rPh>
    <rPh sb="18" eb="20">
      <t>チョウショ</t>
    </rPh>
    <phoneticPr fontId="6"/>
  </si>
  <si>
    <r>
      <t>　</t>
    </r>
    <r>
      <rPr>
        <u/>
        <sz val="8"/>
        <color theme="1"/>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</si>
  <si>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theme="1"/>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</si>
  <si>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</si>
  <si>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r>
      <t>　</t>
    </r>
    <r>
      <rPr>
        <u/>
        <sz val="8"/>
        <color theme="1"/>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</si>
  <si>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8"/>
        <color theme="1"/>
        <rFont val="ＭＳ ゴシック"/>
        <family val="3"/>
        <charset val="128"/>
      </rPr>
      <t>指定共同生活援助事業者は、指定共同生活援助事業所ごとに、次に掲げる事業の運営についての重要事項に関する運営規程を定めているか。</t>
    </r>
  </si>
  <si>
    <r>
      <t>　</t>
    </r>
    <r>
      <rPr>
        <u/>
        <sz val="8"/>
        <color theme="1"/>
        <rFont val="ＭＳ 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</si>
  <si>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8"/>
        <color theme="1"/>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</si>
  <si>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</si>
  <si>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r>
      <t>① </t>
    </r>
    <r>
      <rPr>
        <u/>
        <sz val="8"/>
        <color theme="1"/>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phoneticPr fontId="5"/>
  </si>
  <si>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100分の95</t>
    </r>
    <phoneticPr fontId="5"/>
  </si>
  <si>
    <r>
      <rPr>
        <u/>
        <sz val="8"/>
        <color theme="1"/>
        <rFont val="ＭＳ ゴシック"/>
        <family val="3"/>
        <charset val="128"/>
      </rPr>
      <t>④　共同生活住居の入居定員が21人以上である場合</t>
    </r>
    <r>
      <rPr>
        <sz val="8"/>
        <color theme="1"/>
        <rFont val="ＭＳ ゴシック"/>
        <family val="3"/>
        <charset val="128"/>
      </rPr>
      <t>　</t>
    </r>
    <r>
      <rPr>
        <u/>
        <sz val="8"/>
        <color theme="1"/>
        <rFont val="ＭＳ ゴシック"/>
        <family val="3"/>
        <charset val="128"/>
      </rPr>
      <t>100分の93</t>
    </r>
    <phoneticPr fontId="5"/>
  </si>
  <si>
    <r>
      <rPr>
        <u/>
        <sz val="8"/>
        <color theme="1"/>
        <rFont val="ＭＳ ゴシック"/>
        <family val="3"/>
        <charset val="128"/>
      </rPr>
      <t>⑤　一体的な運営が行われている共同生活住居の入居定員（サテライト型住居に係る入居定員を含む。）の合計数が21人以上である場合</t>
    </r>
    <r>
      <rPr>
        <sz val="8"/>
        <color theme="1"/>
        <rFont val="ＭＳ ゴシック"/>
        <family val="3"/>
        <charset val="128"/>
      </rPr>
      <t>　</t>
    </r>
    <r>
      <rPr>
        <u/>
        <sz val="8"/>
        <color theme="1"/>
        <rFont val="ＭＳ ゴシック"/>
        <family val="3"/>
        <charset val="128"/>
      </rPr>
      <t>100分の95</t>
    </r>
    <phoneticPr fontId="5"/>
  </si>
  <si>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</si>
  <si>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</si>
  <si>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</si>
  <si>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</si>
  <si>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r>
      <t>③　共同生活住居の入居定員が21人以上である場合</t>
    </r>
    <r>
      <rPr>
        <sz val="8"/>
        <color theme="1"/>
        <rFont val="ＭＳ ゴシック"/>
        <family val="3"/>
        <charset val="128"/>
      </rPr>
      <t>　</t>
    </r>
    <r>
      <rPr>
        <u/>
        <sz val="8"/>
        <color theme="1"/>
        <rFont val="ＭＳ ゴシック"/>
        <family val="3"/>
        <charset val="128"/>
      </rPr>
      <t>100分の93</t>
    </r>
  </si>
  <si>
    <r>
      <t>④　一体的な運営が行われている共同生活住居（③に該当する共同生活住居を除く。）の入居定員の合計数が21人以上である場合</t>
    </r>
    <r>
      <rPr>
        <sz val="8"/>
        <color theme="1"/>
        <rFont val="ＭＳ ゴシック"/>
        <family val="3"/>
        <charset val="128"/>
      </rPr>
      <t>　</t>
    </r>
    <r>
      <rPr>
        <u/>
        <sz val="8"/>
        <color theme="1"/>
        <rFont val="ＭＳ ゴシック"/>
        <family val="3"/>
        <charset val="128"/>
      </rPr>
      <t>100分の95</t>
    </r>
  </si>
  <si>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</si>
  <si>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</si>
  <si>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</si>
  <si>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</si>
  <si>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100分の90</t>
    </r>
    <phoneticPr fontId="5"/>
  </si>
  <si>
    <r>
      <t>　</t>
    </r>
    <r>
      <rPr>
        <u/>
        <sz val="8"/>
        <color theme="1"/>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</si>
  <si>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</si>
  <si>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</si>
  <si>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</si>
  <si>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</si>
  <si>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</si>
  <si>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</si>
  <si>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</si>
  <si>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r>
      <t xml:space="preserve">  （１）</t>
    </r>
    <r>
      <rPr>
        <u/>
        <sz val="8"/>
        <color theme="1"/>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</si>
  <si>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r>
      <t>⑴</t>
    </r>
    <r>
      <rPr>
        <sz val="8"/>
        <color theme="1"/>
        <rFont val="ＭＳ ゴシック"/>
        <family val="3"/>
        <charset val="128"/>
      </rPr>
      <t>　</t>
    </r>
    <r>
      <rPr>
        <u/>
        <sz val="8"/>
        <color theme="1"/>
        <rFont val="ＭＳ ゴシック"/>
        <family val="3"/>
        <charset val="128"/>
      </rPr>
      <t>３の（３）の自立生活支援加算(Ⅲ)を算定していること。</t>
    </r>
  </si>
  <si>
    <r>
      <t>⑵</t>
    </r>
    <r>
      <rPr>
        <sz val="8"/>
        <color theme="1"/>
        <rFont val="ＭＳ ゴシック"/>
        <family val="3"/>
        <charset val="128"/>
      </rPr>
      <t>　</t>
    </r>
    <r>
      <rPr>
        <u/>
        <sz val="8"/>
        <color theme="1"/>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</si>
  <si>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color theme="1"/>
        <rFont val="ＭＳ ゴシック"/>
        <family val="3"/>
        <charset val="128"/>
      </rPr>
      <t>　</t>
    </r>
    <r>
      <rPr>
        <u/>
        <sz val="8"/>
        <color theme="1"/>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</si>
  <si>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⑴</t>
    </r>
    <r>
      <rPr>
        <sz val="8"/>
        <color theme="1"/>
        <rFont val="ＭＳ ゴシック"/>
        <family val="3"/>
        <charset val="128"/>
      </rPr>
      <t>　</t>
    </r>
    <r>
      <rPr>
        <u/>
        <sz val="8"/>
        <color theme="1"/>
        <rFont val="ＭＳ ゴシック"/>
        <family val="3"/>
        <charset val="128"/>
      </rPr>
      <t>２の２の３の退居後共同生活援助サービス費又は２の２の４の退居後外部サービス利用型共同生活援助サービス費を算定していること。</t>
    </r>
  </si>
  <si>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</si>
  <si>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r>
      <t>　</t>
    </r>
    <r>
      <rPr>
        <u/>
        <sz val="8"/>
        <color theme="1"/>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</si>
  <si>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</si>
  <si>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color theme="1"/>
        <rFont val="ＭＳ ゴシック"/>
        <family val="3"/>
        <charset val="128"/>
      </rPr>
      <t>知</t>
    </r>
    <r>
      <rPr>
        <u/>
        <sz val="8"/>
        <color theme="1"/>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</si>
  <si>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</si>
  <si>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</si>
  <si>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r>
      <t>　</t>
    </r>
    <r>
      <rPr>
        <u/>
        <sz val="8"/>
        <color theme="1"/>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</si>
  <si>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r>
      <t>　</t>
    </r>
    <r>
      <rPr>
        <u/>
        <sz val="8"/>
        <color theme="1"/>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</si>
  <si>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r>
      <t>　</t>
    </r>
    <r>
      <rPr>
        <u/>
        <sz val="8"/>
        <color theme="1"/>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</si>
  <si>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5"/>
  </si>
  <si>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</si>
  <si>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</si>
  <si>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color theme="1"/>
        <rFont val="ＭＳ ゴシック"/>
        <family val="3"/>
        <charset val="128"/>
      </rPr>
      <t>場合</t>
    </r>
    <r>
      <rPr>
        <u/>
        <sz val="8"/>
        <color theme="1"/>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</si>
  <si>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</si>
  <si>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</si>
  <si>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</si>
  <si>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</si>
  <si>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</si>
  <si>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</si>
  <si>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2から9の３までにより算定した単位数の1000分の63に相当する単位数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</si>
  <si>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2の2から９の３までにより算定した単位数の1000分の63に相当する単位数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</si>
  <si>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2の2の2から9の３までにより算定した単位数の1000分の110に相当する単位数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</si>
  <si>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2から9の３までにより算定した単位数の1000分の35に相当する単位数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</si>
  <si>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2の2から９の３までにより算定した単位数の1000分の35に相当する単位数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</si>
  <si>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2の2の2から9の３までにより算定した単位数の1000分の61に相当する単位数</t>
    </r>
  </si>
  <si>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phoneticPr fontId="5"/>
  </si>
  <si>
    <t xml:space="preserve">  平成18年厚生労働省告示第543号に規定する「こども家庭庁長官及び厚生労働大臣が定める基準並びに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5"/>
  </si>
  <si>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5"/>
  </si>
  <si>
    <r>
      <t xml:space="preserve">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</si>
  <si>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5"/>
  </si>
  <si>
    <t>平18厚令171
第210条の6
第2項</t>
    <phoneticPr fontId="5"/>
  </si>
  <si>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5"/>
  </si>
  <si>
    <t>（６）管理者</t>
    <rPh sb="3" eb="6">
      <t>カンリシャ</t>
    </rPh>
    <phoneticPr fontId="5"/>
  </si>
  <si>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5"/>
  </si>
  <si>
    <t>管理者に必要な知識や経験があることが分かる書類（資格証、研修修了証</t>
    <rPh sb="0" eb="2">
      <t>カンリ</t>
    </rPh>
    <phoneticPr fontId="5"/>
  </si>
  <si>
    <t xml:space="preserve">平面図
設備・備品等一覧表
【目視】
</t>
    <rPh sb="4" eb="6">
      <t>セツビ</t>
    </rPh>
    <rPh sb="7" eb="9">
      <t>ビヒン</t>
    </rPh>
    <rPh sb="9" eb="10">
      <t>トウ</t>
    </rPh>
    <rPh sb="10" eb="13">
      <t>イチランヒョウ</t>
    </rPh>
    <phoneticPr fontId="5"/>
  </si>
  <si>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5"/>
  </si>
  <si>
    <t>平18厚令171 
第210条第4項</t>
    <phoneticPr fontId="5"/>
  </si>
  <si>
    <t>平面図
設備・備品等一覧表
【目視】</t>
    <rPh sb="4" eb="6">
      <t>セツビ</t>
    </rPh>
    <rPh sb="7" eb="13">
      <t>ビヒントウイチランヒョウ</t>
    </rPh>
    <phoneticPr fontId="5"/>
  </si>
  <si>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5"/>
  </si>
  <si>
    <t xml:space="preserve">平18厚令171
第213条
準用（第12条）
</t>
    <phoneticPr fontId="5"/>
  </si>
  <si>
    <t>平18厚令171
第213条準用（第23条第1項）</t>
    <phoneticPr fontId="5"/>
  </si>
  <si>
    <t>平18厚令171
第213条準用（第53条の2第1項）</t>
    <phoneticPr fontId="5"/>
  </si>
  <si>
    <t>個別支援計画
アセスメント記録
サービス担当者会議の記録</t>
    <rPh sb="20" eb="23">
      <t>タントウシャ</t>
    </rPh>
    <rPh sb="23" eb="25">
      <t>カイギ</t>
    </rPh>
    <rPh sb="26" eb="28">
      <t>キロク</t>
    </rPh>
    <phoneticPr fontId="5"/>
  </si>
  <si>
    <t>ケース記録
サービス提供の記録</t>
    <rPh sb="3" eb="5">
      <t>キロク</t>
    </rPh>
    <rPh sb="10" eb="12">
      <t>テイキョウ</t>
    </rPh>
    <rPh sb="13" eb="15">
      <t>キロク</t>
    </rPh>
    <phoneticPr fontId="5"/>
  </si>
  <si>
    <t>11　指定共同生活援助事業者が支給決定障害者等に求めることのできる金銭の支払の範囲等</t>
    <phoneticPr fontId="5"/>
  </si>
  <si>
    <t>①　食材料費</t>
    <phoneticPr fontId="5"/>
  </si>
  <si>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5"/>
  </si>
  <si>
    <t>③　光熱水費</t>
    <phoneticPr fontId="5"/>
  </si>
  <si>
    <t>④　日用品費</t>
    <phoneticPr fontId="5"/>
  </si>
  <si>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5"/>
  </si>
  <si>
    <t>（４）指定共同生活援助事業者は、(1)から(3)までに掲げる費用の額の支払を受けた場合は、当該費用に係る領収証を当該費用の額を支払った支給決定障害者に対し交付しているか。</t>
    <phoneticPr fontId="5"/>
  </si>
  <si>
    <t>14　利用者負担額に係る管理</t>
    <rPh sb="3" eb="6">
      <t>リヨウシャ</t>
    </rPh>
    <rPh sb="6" eb="9">
      <t>フタンガク</t>
    </rPh>
    <rPh sb="10" eb="11">
      <t>カカ</t>
    </rPh>
    <rPh sb="12" eb="14">
      <t>カンリ</t>
    </rPh>
    <phoneticPr fontId="5"/>
  </si>
  <si>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5"/>
  </si>
  <si>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5"/>
  </si>
  <si>
    <t>16　共同生活援助の取扱方針</t>
    <rPh sb="10" eb="12">
      <t>トリアツカイ</t>
    </rPh>
    <rPh sb="12" eb="14">
      <t>ホウシン</t>
    </rPh>
    <phoneticPr fontId="5"/>
  </si>
  <si>
    <t>アセスメントを実施したことが分かる記録
面接記録</t>
    <rPh sb="7" eb="9">
      <t>ジッシ</t>
    </rPh>
    <rPh sb="14" eb="15">
      <t>ワ</t>
    </rPh>
    <rPh sb="17" eb="19">
      <t>キロク</t>
    </rPh>
    <rPh sb="20" eb="22">
      <t>メンセツ</t>
    </rPh>
    <rPh sb="22" eb="24">
      <t>キロク</t>
    </rPh>
    <phoneticPr fontId="5"/>
  </si>
  <si>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5"/>
  </si>
  <si>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52" eb="54">
      <t>テイキョウ</t>
    </rPh>
    <rPh sb="55" eb="56">
      <t>ア</t>
    </rPh>
    <rPh sb="123" eb="124">
      <t>キョウ</t>
    </rPh>
    <phoneticPr fontId="5"/>
  </si>
  <si>
    <t>（１）サービス管理責任者は、共同生活援助計画の作成等のほか、次に掲げる業務を行っているか。</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</si>
  <si>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5"/>
  </si>
  <si>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</si>
  <si>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利用者が自立した社会生活を営むことができるよう指定生活介護事業所等との連絡調整を行うこと。</t>
    <phoneticPr fontId="5"/>
  </si>
  <si>
    <t>④　他の従事者に対する技術的指導及び助言を行うこと。</t>
    <phoneticPr fontId="5"/>
  </si>
  <si>
    <t>適宜必要と認める資料</t>
    <rPh sb="0" eb="2">
      <t>テキギ</t>
    </rPh>
    <rPh sb="2" eb="4">
      <t>ヒツヨウ</t>
    </rPh>
    <rPh sb="5" eb="6">
      <t>ミト</t>
    </rPh>
    <rPh sb="8" eb="10">
      <t>シリョウ</t>
    </rPh>
    <phoneticPr fontId="5"/>
  </si>
  <si>
    <t>①　事業の目的及び運営の方針</t>
    <phoneticPr fontId="5"/>
  </si>
  <si>
    <t>②　従業者の職種、員数及び職務の内容</t>
    <phoneticPr fontId="5"/>
  </si>
  <si>
    <t>③　入居定員</t>
    <phoneticPr fontId="5"/>
  </si>
  <si>
    <t>④　指定共同生活援助の内容並びに支給決定障害者から受領する費用の種類及びその額</t>
    <phoneticPr fontId="5"/>
  </si>
  <si>
    <t>⑤　入居に当たっての留意事項</t>
    <phoneticPr fontId="5"/>
  </si>
  <si>
    <t>⑥　緊急時等における対応方法</t>
    <phoneticPr fontId="5"/>
  </si>
  <si>
    <t>⑦　非常災害対策</t>
    <phoneticPr fontId="5"/>
  </si>
  <si>
    <t>⑧　事業の主たる対象とする障害の種類を定めた場合には当該障害の種類</t>
    <phoneticPr fontId="5"/>
  </si>
  <si>
    <t>⑨　虐待の防止のための措置に関する事項</t>
    <phoneticPr fontId="5"/>
  </si>
  <si>
    <t>⑩　その他運営に関する重要事項</t>
    <phoneticPr fontId="5"/>
  </si>
  <si>
    <t>平18厚令171
第211条の3</t>
    <phoneticPr fontId="5"/>
  </si>
  <si>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5"/>
  </si>
  <si>
    <t>　指定共同生活援助事業者は、共同生活住居及びユニットの入居定員並びに居室の定員を超えて入居させていないか。
（ただし、災害、虐待その他のやむを得ない事情がある場合は、この限りでない。）</t>
    <phoneticPr fontId="5"/>
  </si>
  <si>
    <t>②　指定共同生活援助事業所における感染症及び食中毒の予防及びまん延の防止のための指針を整備しているか。</t>
    <phoneticPr fontId="5"/>
  </si>
  <si>
    <t>③　指定共同生活援助事業所において、従業者に対し、感染症及び食中毒の予防及びまん延の防止のための研修並びに感染症の予防及びまん延防止のための訓練を定期的に実施しているか。</t>
    <phoneticPr fontId="5"/>
  </si>
  <si>
    <t>感染症及び食中毒の予防及びまん延の防止のための指針</t>
    <rPh sb="23" eb="25">
      <t>シシン</t>
    </rPh>
    <phoneticPr fontId="5"/>
  </si>
  <si>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5"/>
  </si>
  <si>
    <t xml:space="preserve">平18厚令171
第213条
準用（第39条第5項）
</t>
    <phoneticPr fontId="5"/>
  </si>
  <si>
    <t>平18厚令171
第213条準用（第40条の2）</t>
    <rPh sb="0" eb="1">
      <t>ヒラ</t>
    </rPh>
    <rPh sb="3" eb="4">
      <t>アツ</t>
    </rPh>
    <rPh sb="4" eb="5">
      <t>レイ</t>
    </rPh>
    <rPh sb="9" eb="10">
      <t>ダイ</t>
    </rPh>
    <phoneticPr fontId="5"/>
  </si>
  <si>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</si>
  <si>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5"/>
  </si>
  <si>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5"/>
  </si>
  <si>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5"/>
  </si>
  <si>
    <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5"/>
  </si>
  <si>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5"/>
  </si>
  <si>
    <t>④　共同生活住居の入居定員が21人以上である場合　100分の87</t>
    <phoneticPr fontId="5"/>
  </si>
  <si>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5"/>
  </si>
  <si>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5"/>
  </si>
  <si>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5"/>
  </si>
  <si>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5"/>
  </si>
  <si>
    <t>平18厚告523   
別表第15の1の
4の2の注1</t>
    <phoneticPr fontId="5"/>
  </si>
  <si>
    <t>平18厚告523   
別表第15の1の
4の2の注2</t>
    <phoneticPr fontId="5"/>
  </si>
  <si>
    <t>平18厚告523
別表第15の1の6の注2
平18厚告551
の十六のイの(2)</t>
    <phoneticPr fontId="5"/>
  </si>
  <si>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5"/>
  </si>
  <si>
    <t>平18厚告523
別表第15の1の6の注5</t>
    <phoneticPr fontId="5"/>
  </si>
  <si>
    <t>平18厚告523
別表第15の1の6の注6</t>
    <phoneticPr fontId="5"/>
  </si>
  <si>
    <t>平18厚告523
別表第15の1の6の注7</t>
    <phoneticPr fontId="5"/>
  </si>
  <si>
    <t>平18厚告523
別表第15の1の6の注8</t>
    <phoneticPr fontId="5"/>
  </si>
  <si>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</si>
  <si>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</si>
  <si>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別表第15の2の
注1</t>
    <phoneticPr fontId="5"/>
  </si>
  <si>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5"/>
  </si>
  <si>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2から9の３まで（2の2、2の2の2、１の２の４、2の3及び2の5の2を除く。（2）の①、(3)の①、11の(1)の①及び11の(2)の①において同じ。）により算定した単位数の1000分の86に相当する単位数</t>
    </r>
    <phoneticPr fontId="5"/>
  </si>
  <si>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2の2の2から9の３まで（１の２の３，2の5の2、2の6及び7の3を除く。(2)の③、(3)の③、11の(1)の③及び11の(2)の③において同じ。）により算定した単位数の1000分の150に相当する単位数</t>
    </r>
    <phoneticPr fontId="5"/>
  </si>
  <si>
    <t>②日中サービス支援型指定共同生活援助事業所の場合　2の2から9の3までにより算定した単位数の1000分の19に相当する単位数</t>
    <phoneticPr fontId="5"/>
  </si>
  <si>
    <t>③外部サービス利用型指定共同生活援助事業所の場合　2の2の2から9の3までにより算定した単位数の1000分の19に相当する単位数</t>
    <phoneticPr fontId="5"/>
  </si>
  <si>
    <t>①指定共同生活援助事業所の場合　2から9の3までにより算定した単位数の1000分の16に相当する単位数</t>
    <phoneticPr fontId="5"/>
  </si>
  <si>
    <t>②日中サービス支援型指定共同生活援助事業所の場合　2の2から9の3までにより算定した単位数の1000分の16に相当する単位数</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</si>
  <si>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1"/>
  </si>
  <si>
    <t>サービス種別</t>
    <rPh sb="4" eb="6">
      <t>シュベツ</t>
    </rPh>
    <phoneticPr fontId="26"/>
  </si>
  <si>
    <t>共同生活援助・介護サービス包括型</t>
    <rPh sb="0" eb="2">
      <t>キョウドウ</t>
    </rPh>
    <rPh sb="2" eb="4">
      <t>セイカツ</t>
    </rPh>
    <rPh sb="4" eb="6">
      <t>エンジョ</t>
    </rPh>
    <phoneticPr fontId="21"/>
  </si>
  <si>
    <t>年</t>
    <rPh sb="0" eb="1">
      <t>ネン</t>
    </rPh>
    <phoneticPr fontId="21"/>
  </si>
  <si>
    <t>月</t>
    <rPh sb="0" eb="1">
      <t>ゲツ</t>
    </rPh>
    <phoneticPr fontId="21"/>
  </si>
  <si>
    <t>事業所名</t>
    <rPh sb="0" eb="3">
      <t>ジギョウショ</t>
    </rPh>
    <rPh sb="3" eb="4">
      <t>メイ</t>
    </rPh>
    <phoneticPr fontId="26"/>
  </si>
  <si>
    <t>(1)記載する期間</t>
    <rPh sb="3" eb="5">
      <t>キサイ</t>
    </rPh>
    <rPh sb="7" eb="9">
      <t>キカン</t>
    </rPh>
    <phoneticPr fontId="21"/>
  </si>
  <si>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</si>
  <si>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</si>
  <si>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</si>
  <si>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6"/>
  </si>
  <si>
    <t>時間/週</t>
    <rPh sb="0" eb="2">
      <t>ジカン</t>
    </rPh>
    <rPh sb="3" eb="4">
      <t>シュウ</t>
    </rPh>
    <phoneticPr fontId="21"/>
  </si>
  <si>
    <t>時間/月</t>
    <rPh sb="0" eb="2">
      <t>ジカン</t>
    </rPh>
    <rPh sb="3" eb="4">
      <t>ツキ</t>
    </rPh>
    <phoneticPr fontId="21"/>
  </si>
  <si>
    <t>No.</t>
    <phoneticPr fontId="21"/>
  </si>
  <si>
    <t>(4)職種</t>
    <rPh sb="3" eb="5">
      <t>ショクシュ</t>
    </rPh>
    <phoneticPr fontId="21"/>
  </si>
  <si>
    <t>(5)勤務形態</t>
    <rPh sb="3" eb="5">
      <t>キンム</t>
    </rPh>
    <rPh sb="5" eb="7">
      <t>ケイタイ</t>
    </rPh>
    <phoneticPr fontId="21"/>
  </si>
  <si>
    <t>(6)資格</t>
    <rPh sb="3" eb="5">
      <t>シカク</t>
    </rPh>
    <phoneticPr fontId="21"/>
  </si>
  <si>
    <t>(7)氏名</t>
    <rPh sb="3" eb="5">
      <t>シメイ</t>
    </rPh>
    <phoneticPr fontId="21"/>
  </si>
  <si>
    <t>(8)</t>
    <phoneticPr fontId="21"/>
  </si>
  <si>
    <t>(9)勤務時間数合計</t>
    <rPh sb="3" eb="5">
      <t>キンム</t>
    </rPh>
    <rPh sb="5" eb="7">
      <t>ジカン</t>
    </rPh>
    <rPh sb="7" eb="8">
      <t>スウ</t>
    </rPh>
    <rPh sb="8" eb="10">
      <t>ゴウケイ</t>
    </rPh>
    <phoneticPr fontId="21"/>
  </si>
  <si>
    <t>(10)週平均の勤務時間数</t>
    <rPh sb="4" eb="7">
      <t>シュウヘイキン</t>
    </rPh>
    <rPh sb="8" eb="10">
      <t>キンム</t>
    </rPh>
    <rPh sb="10" eb="12">
      <t>ジカン</t>
    </rPh>
    <rPh sb="12" eb="13">
      <t>スウ</t>
    </rPh>
    <phoneticPr fontId="21"/>
  </si>
  <si>
    <t>(11)兼務状況
（兼務先／兼務する職務の内容）等</t>
    <phoneticPr fontId="21"/>
  </si>
  <si>
    <t>第１週</t>
    <rPh sb="0" eb="1">
      <t>ダイ</t>
    </rPh>
    <rPh sb="2" eb="3">
      <t>シュウ</t>
    </rPh>
    <phoneticPr fontId="21"/>
  </si>
  <si>
    <t>第２週</t>
    <rPh sb="0" eb="1">
      <t>ダイ</t>
    </rPh>
    <rPh sb="2" eb="3">
      <t>シュウ</t>
    </rPh>
    <phoneticPr fontId="21"/>
  </si>
  <si>
    <t>第３週</t>
    <rPh sb="0" eb="1">
      <t>ダイ</t>
    </rPh>
    <rPh sb="2" eb="3">
      <t>シュウ</t>
    </rPh>
    <phoneticPr fontId="21"/>
  </si>
  <si>
    <t>第４週</t>
    <rPh sb="0" eb="1">
      <t>ダイ</t>
    </rPh>
    <rPh sb="2" eb="3">
      <t>シュウ</t>
    </rPh>
    <phoneticPr fontId="21"/>
  </si>
  <si>
    <t>第５週</t>
    <rPh sb="0" eb="1">
      <t>ダイ</t>
    </rPh>
    <rPh sb="2" eb="3">
      <t>シュウ</t>
    </rPh>
    <phoneticPr fontId="21"/>
  </si>
  <si>
    <t>合計</t>
    <rPh sb="0" eb="2">
      <t>ゴウケイ</t>
    </rPh>
    <phoneticPr fontId="21"/>
  </si>
  <si>
    <t>サービス提供時間</t>
    <rPh sb="4" eb="6">
      <t>テイキョウ</t>
    </rPh>
    <rPh sb="6" eb="8">
      <t>ジカン</t>
    </rPh>
    <phoneticPr fontId="2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</si>
  <si>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21"/>
  </si>
  <si>
    <t>計</t>
    <rPh sb="0" eb="1">
      <t>ケイ</t>
    </rPh>
    <phoneticPr fontId="21"/>
  </si>
  <si>
    <t>平均利用者数</t>
    <rPh sb="0" eb="2">
      <t>ヘイキン</t>
    </rPh>
    <rPh sb="2" eb="6">
      <t>リヨウシャスウ</t>
    </rPh>
    <phoneticPr fontId="21"/>
  </si>
  <si>
    <t>個人居宅介護
利用者数平均</t>
    <rPh sb="11" eb="13">
      <t>ヘイキン</t>
    </rPh>
    <phoneticPr fontId="29"/>
  </si>
  <si>
    <t>利用者延べ数計</t>
    <rPh sb="3" eb="4">
      <t>ノ</t>
    </rPh>
    <rPh sb="6" eb="7">
      <t>ケイ</t>
    </rPh>
    <phoneticPr fontId="21"/>
  </si>
  <si>
    <t>　区分１以下の延べ利用者数</t>
    <rPh sb="1" eb="3">
      <t>クブン</t>
    </rPh>
    <rPh sb="4" eb="6">
      <t>イカ</t>
    </rPh>
    <rPh sb="7" eb="8">
      <t>ノ</t>
    </rPh>
    <rPh sb="9" eb="13">
      <t>リヨウシャスウ</t>
    </rPh>
    <phoneticPr fontId="29"/>
  </si>
  <si>
    <t>　区分２の延べ利用者数</t>
    <rPh sb="1" eb="3">
      <t>クブン</t>
    </rPh>
    <rPh sb="5" eb="6">
      <t>ノ</t>
    </rPh>
    <rPh sb="7" eb="11">
      <t>リヨウシャスウ</t>
    </rPh>
    <phoneticPr fontId="29"/>
  </si>
  <si>
    <t>　区分３の延べ利用者数</t>
    <rPh sb="1" eb="3">
      <t>クブン</t>
    </rPh>
    <rPh sb="5" eb="6">
      <t>ノ</t>
    </rPh>
    <rPh sb="7" eb="11">
      <t>リヨウシャスウ</t>
    </rPh>
    <phoneticPr fontId="29"/>
  </si>
  <si>
    <t>　区分４の延べ利用者数</t>
    <rPh sb="1" eb="3">
      <t>クブン</t>
    </rPh>
    <rPh sb="5" eb="6">
      <t>ノ</t>
    </rPh>
    <rPh sb="7" eb="11">
      <t>リヨウシャスウ</t>
    </rPh>
    <phoneticPr fontId="29"/>
  </si>
  <si>
    <t>個人居宅介護利用者数</t>
    <rPh sb="0" eb="2">
      <t>コジン</t>
    </rPh>
    <rPh sb="2" eb="4">
      <t>キョタク</t>
    </rPh>
    <rPh sb="4" eb="6">
      <t>カイゴ</t>
    </rPh>
    <rPh sb="6" eb="9">
      <t>リヨウシャ</t>
    </rPh>
    <rPh sb="9" eb="10">
      <t>スウ</t>
    </rPh>
    <phoneticPr fontId="29"/>
  </si>
  <si>
    <t>　区分５の延べ利用者数</t>
    <rPh sb="1" eb="3">
      <t>クブン</t>
    </rPh>
    <rPh sb="5" eb="6">
      <t>ノ</t>
    </rPh>
    <rPh sb="7" eb="11">
      <t>リヨウシャスウ</t>
    </rPh>
    <phoneticPr fontId="29"/>
  </si>
  <si>
    <t>個人居宅介護利用者数</t>
    <rPh sb="0" eb="2">
      <t>コジン</t>
    </rPh>
    <rPh sb="9" eb="10">
      <t>スウ</t>
    </rPh>
    <phoneticPr fontId="29"/>
  </si>
  <si>
    <t>　区分６の延べ利用者数</t>
    <rPh sb="1" eb="3">
      <t>クブン</t>
    </rPh>
    <rPh sb="5" eb="6">
      <t>ノ</t>
    </rPh>
    <rPh sb="7" eb="11">
      <t>リヨウシャスウ</t>
    </rPh>
    <phoneticPr fontId="29"/>
  </si>
  <si>
    <t>開所日数</t>
    <rPh sb="0" eb="2">
      <t>カイショ</t>
    </rPh>
    <rPh sb="2" eb="4">
      <t>ニッスウ</t>
    </rPh>
    <phoneticPr fontId="34"/>
  </si>
  <si>
    <t>＜人員に関する基準＞</t>
    <rPh sb="1" eb="3">
      <t>ジンイン</t>
    </rPh>
    <rPh sb="4" eb="5">
      <t>カン</t>
    </rPh>
    <rPh sb="7" eb="9">
      <t>キジュン</t>
    </rPh>
    <phoneticPr fontId="21"/>
  </si>
  <si>
    <t>区分</t>
    <rPh sb="0" eb="2">
      <t>クブン</t>
    </rPh>
    <phoneticPr fontId="34"/>
  </si>
  <si>
    <t>サービス管理責任者</t>
    <rPh sb="4" eb="6">
      <t>カンリ</t>
    </rPh>
    <rPh sb="6" eb="9">
      <t>セキニンシャ</t>
    </rPh>
    <phoneticPr fontId="29"/>
  </si>
  <si>
    <t>世話人</t>
    <rPh sb="0" eb="3">
      <t>セワニン</t>
    </rPh>
    <phoneticPr fontId="29"/>
  </si>
  <si>
    <t>生活支援員</t>
  </si>
  <si>
    <t>必要な配置数</t>
    <rPh sb="0" eb="2">
      <t>ヒツヨウ</t>
    </rPh>
    <rPh sb="3" eb="6">
      <t>ハイチスウ</t>
    </rPh>
    <phoneticPr fontId="34"/>
  </si>
  <si>
    <t>＜実人数集計＞</t>
    <rPh sb="1" eb="2">
      <t>ジツ</t>
    </rPh>
    <rPh sb="2" eb="4">
      <t>ニンズウ</t>
    </rPh>
    <rPh sb="4" eb="6">
      <t>シュウケイ</t>
    </rPh>
    <phoneticPr fontId="21"/>
  </si>
  <si>
    <t>専従</t>
    <rPh sb="0" eb="2">
      <t>センジュウ</t>
    </rPh>
    <phoneticPr fontId="34"/>
  </si>
  <si>
    <t>兼務</t>
    <rPh sb="0" eb="2">
      <t>ケンム</t>
    </rPh>
    <phoneticPr fontId="34"/>
  </si>
  <si>
    <t>専従</t>
    <rPh sb="0" eb="2">
      <t>センジュウ</t>
    </rPh>
    <phoneticPr fontId="21"/>
  </si>
  <si>
    <t>兼務</t>
    <rPh sb="0" eb="2">
      <t>ケンム</t>
    </rPh>
    <phoneticPr fontId="21"/>
  </si>
  <si>
    <t>常勤</t>
    <rPh sb="0" eb="2">
      <t>ジョウキン</t>
    </rPh>
    <phoneticPr fontId="21"/>
  </si>
  <si>
    <t>非常勤</t>
    <rPh sb="0" eb="3">
      <t>ヒジョウキン</t>
    </rPh>
    <phoneticPr fontId="21"/>
  </si>
  <si>
    <t>常勤換算数</t>
    <rPh sb="0" eb="5">
      <t>ジョウキンカンサンスウ</t>
    </rPh>
    <phoneticPr fontId="2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</si>
  <si>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6"/>
  </si>
  <si>
    <t>　(1) 「４週」・「暦月」のいずれかを選択してください。</t>
    <rPh sb="7" eb="8">
      <t>シュウ</t>
    </rPh>
    <rPh sb="11" eb="12">
      <t>レキ</t>
    </rPh>
    <rPh sb="12" eb="13">
      <t>ツキ</t>
    </rPh>
    <rPh sb="20" eb="22">
      <t>センタク</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</si>
  <si>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6"/>
  </si>
  <si>
    <t>　(4) 従業者の職種を入力してください。</t>
    <rPh sb="5" eb="8">
      <t>ジュウギョウシャ</t>
    </rPh>
    <rPh sb="9" eb="11">
      <t>ショクシュ</t>
    </rPh>
    <rPh sb="12" eb="14">
      <t>ニュウリョク</t>
    </rPh>
    <phoneticPr fontId="26"/>
  </si>
  <si>
    <t xml:space="preserve"> 　　 記入の順序は、職種ごとにまとめてください。</t>
    <rPh sb="4" eb="6">
      <t>キニュウ</t>
    </rPh>
    <rPh sb="7" eb="9">
      <t>ジュンジョ</t>
    </rPh>
    <rPh sb="11" eb="13">
      <t>ショクシュ</t>
    </rPh>
    <phoneticPr fontId="2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</si>
  <si>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</si>
  <si>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記号</t>
    <rPh sb="0" eb="2">
      <t>キゴウ</t>
    </rPh>
    <phoneticPr fontId="26"/>
  </si>
  <si>
    <t>区分</t>
    <rPh sb="0" eb="2">
      <t>クブン</t>
    </rPh>
    <phoneticPr fontId="26"/>
  </si>
  <si>
    <t>A</t>
  </si>
  <si>
    <t>常勤で専従</t>
    <rPh sb="0" eb="2">
      <t>ジョウキン</t>
    </rPh>
    <rPh sb="3" eb="5">
      <t>センジュウ</t>
    </rPh>
    <phoneticPr fontId="26"/>
  </si>
  <si>
    <t>B</t>
  </si>
  <si>
    <t>常勤で兼務</t>
    <rPh sb="0" eb="2">
      <t>ジョウキン</t>
    </rPh>
    <rPh sb="3" eb="5">
      <t>ケンム</t>
    </rPh>
    <phoneticPr fontId="26"/>
  </si>
  <si>
    <t>C</t>
  </si>
  <si>
    <t>非常勤で専従</t>
    <rPh sb="0" eb="3">
      <t>ヒジョウキン</t>
    </rPh>
    <rPh sb="4" eb="6">
      <t>センジュウ</t>
    </rPh>
    <phoneticPr fontId="26"/>
  </si>
  <si>
    <t>D</t>
  </si>
  <si>
    <t>非常勤で兼務</t>
    <rPh sb="0" eb="3">
      <t>ヒジョウキン</t>
    </rPh>
    <rPh sb="4" eb="6">
      <t>ケンム</t>
    </rPh>
    <phoneticPr fontId="26"/>
  </si>
  <si>
    <t>（注）常勤・非常勤の区分について</t>
    <rPh sb="1" eb="2">
      <t>チュウ</t>
    </rPh>
    <rPh sb="3" eb="5">
      <t>ジョウキン</t>
    </rPh>
    <rPh sb="6" eb="9">
      <t>ヒジョウキン</t>
    </rPh>
    <rPh sb="10" eb="12">
      <t>クブン</t>
    </rPh>
    <phoneticPr fontId="2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</si>
  <si>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</si>
  <si>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6"/>
  </si>
  <si>
    <t>　(6) 従業者の保有する資格を入力してください。</t>
    <rPh sb="5" eb="8">
      <t>ジュウギョウシャ</t>
    </rPh>
    <rPh sb="9" eb="11">
      <t>ホユウ</t>
    </rPh>
    <rPh sb="13" eb="15">
      <t>シカク</t>
    </rPh>
    <rPh sb="16" eb="18">
      <t>ニュウリョク</t>
    </rPh>
    <phoneticPr fontId="26"/>
  </si>
  <si>
    <t xml:space="preserve"> 　　 保有資格を全て記入するのではなく、人員基準・加配加算上、求められる資格等を入力してください。</t>
    <phoneticPr fontId="2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</si>
  <si>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6"/>
  </si>
  <si>
    <t>　(7) 従業者の氏名を記入してください。</t>
    <rPh sb="5" eb="8">
      <t>ジュウギョウシャ</t>
    </rPh>
    <rPh sb="9" eb="11">
      <t>シメイ</t>
    </rPh>
    <rPh sb="12" eb="14">
      <t>キニュウ</t>
    </rPh>
    <phoneticPr fontId="26"/>
  </si>
  <si>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6"/>
  </si>
  <si>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</si>
  <si>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</si>
  <si>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6"/>
  </si>
  <si>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</si>
  <si>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</si>
  <si>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6"/>
  </si>
  <si>
    <t>　　　 その他、特記事項欄としてもご活用ください。</t>
    <rPh sb="6" eb="7">
      <t>タ</t>
    </rPh>
    <rPh sb="8" eb="10">
      <t>トッキ</t>
    </rPh>
    <rPh sb="10" eb="12">
      <t>ジコウ</t>
    </rPh>
    <rPh sb="12" eb="13">
      <t>ラン</t>
    </rPh>
    <rPh sb="18" eb="20">
      <t>カツヨウ</t>
    </rPh>
    <phoneticPr fontId="24"/>
  </si>
  <si>
    <t xml:space="preserve"> （12) 必要項目を満たしていれば、各事業所で使用するシフト表等をもって代替書類として差し支えありません。</t>
  </si>
  <si>
    <t>共同生活援助・外部サービス利用型</t>
    <rPh sb="0" eb="2">
      <t>キョウドウ</t>
    </rPh>
    <rPh sb="2" eb="4">
      <t>セイカツ</t>
    </rPh>
    <rPh sb="4" eb="6">
      <t>エンジョ</t>
    </rPh>
    <phoneticPr fontId="21"/>
  </si>
  <si>
    <t>共同生活援助・日中サービス支援型</t>
    <rPh sb="0" eb="2">
      <t>キョウドウ</t>
    </rPh>
    <rPh sb="2" eb="4">
      <t>セイカツ</t>
    </rPh>
    <rPh sb="4" eb="6">
      <t>エンジョ</t>
    </rPh>
    <phoneticPr fontId="21"/>
  </si>
  <si>
    <t>夜間支援従事者</t>
    <rPh sb="0" eb="2">
      <t>ヤカン</t>
    </rPh>
    <rPh sb="2" eb="4">
      <t>シエン</t>
    </rPh>
    <rPh sb="4" eb="7">
      <t>ジュウジシャ</t>
    </rPh>
    <phoneticPr fontId="29"/>
  </si>
  <si>
    <t>　(8)直近の1ヶ月分の勤務時間を入力してください。常勤の職員が休暇を取得する場合は、「休」と入力してください。</t>
    <rPh sb="4" eb="6">
      <t>チョッキン</t>
    </rPh>
    <rPh sb="9" eb="10">
      <t>ゲツ</t>
    </rPh>
    <rPh sb="10" eb="11">
      <t>ブン</t>
    </rPh>
    <rPh sb="12" eb="14">
      <t>キンム</t>
    </rPh>
    <rPh sb="14" eb="16">
      <t>ジカン</t>
    </rPh>
    <rPh sb="17" eb="19">
      <t>ニュウリョク</t>
    </rPh>
    <phoneticPr fontId="26"/>
  </si>
  <si>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</si>
  <si>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</si>
  <si>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</si>
  <si>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</si>
  <si>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</si>
  <si>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</si>
  <si>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</si>
  <si>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</si>
  <si>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</si>
  <si>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</si>
  <si>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</si>
  <si>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</si>
  <si>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</si>
  <si>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</si>
  <si>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</si>
  <si>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</si>
  <si>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</si>
  <si>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</si>
  <si>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</si>
  <si>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</si>
  <si>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</si>
  <si>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</si>
  <si>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</si>
  <si>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</si>
  <si>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</si>
  <si>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</si>
  <si>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</si>
  <si>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</si>
  <si>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</si>
  <si>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</si>
  <si>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</si>
  <si>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</si>
  <si>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</si>
  <si>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</si>
  <si>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</si>
  <si>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</si>
  <si>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</si>
  <si>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</si>
  <si>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</si>
  <si>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</si>
  <si>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</si>
  <si>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</si>
  <si>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</si>
  <si>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</si>
  <si>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第15　預り金　</t>
    <rPh sb="4" eb="5">
      <t>アズカ</t>
    </rPh>
    <rPh sb="6" eb="7">
      <t>キン</t>
    </rPh>
    <phoneticPr fontId="5"/>
  </si>
  <si>
    <t>管理者</t>
  </si>
  <si>
    <t>サービス管理責任者</t>
  </si>
  <si>
    <t>世話人</t>
  </si>
  <si>
    <t>その他職員</t>
  </si>
  <si>
    <t>-</t>
  </si>
  <si>
    <t>夜間支援従事者</t>
  </si>
  <si>
    <t>管理者</t>
    <rPh sb="0" eb="3">
      <t>カンリシャ</t>
    </rPh>
    <phoneticPr fontId="29"/>
  </si>
  <si>
    <t>生活支援員</t>
    <rPh sb="0" eb="5">
      <t>セイカツシエンイン</t>
    </rPh>
    <phoneticPr fontId="29"/>
  </si>
  <si>
    <t>その他職員</t>
    <rPh sb="2" eb="3">
      <t>タ</t>
    </rPh>
    <rPh sb="3" eb="5">
      <t>ショクイン</t>
    </rPh>
    <phoneticPr fontId="29"/>
  </si>
  <si>
    <t>夜間支援従事者</t>
    <rPh sb="0" eb="7">
      <t>ヤカンシエンジュウジシャ</t>
    </rPh>
    <phoneticPr fontId="29"/>
  </si>
  <si>
    <t>※　人員配置体制加算を算定している場合、加配する特定従業者（世話人等）の氏名を黄色で着色してください。</t>
    <rPh sb="2" eb="4">
      <t>ジンイン</t>
    </rPh>
    <rPh sb="4" eb="6">
      <t>ハイチ</t>
    </rPh>
    <rPh sb="6" eb="8">
      <t>タイセイ</t>
    </rPh>
    <rPh sb="8" eb="10">
      <t>カサン</t>
    </rPh>
    <rPh sb="11" eb="13">
      <t>サンテイ</t>
    </rPh>
    <rPh sb="17" eb="19">
      <t>バアイ</t>
    </rPh>
    <rPh sb="36" eb="38">
      <t>シメイ</t>
    </rPh>
    <rPh sb="39" eb="41">
      <t>キイロ</t>
    </rPh>
    <rPh sb="42" eb="44">
      <t>チャクショク</t>
    </rPh>
    <phoneticPr fontId="5"/>
  </si>
  <si>
    <t>(指定共同生活援助・介護サービス包括型)</t>
    <rPh sb="1" eb="3">
      <t>シテイ</t>
    </rPh>
    <rPh sb="10" eb="12">
      <t>カイゴ</t>
    </rPh>
    <rPh sb="16" eb="19">
      <t>ホウカツガタ</t>
    </rPh>
    <phoneticPr fontId="5"/>
  </si>
  <si>
    <t>（３）（１）及び（２）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</si>
  <si>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(指定共同生活援助・日中サービス支援型)</t>
    <rPh sb="1" eb="3">
      <t>シテイ</t>
    </rPh>
    <rPh sb="10" eb="12">
      <t>ニッチュウ</t>
    </rPh>
    <rPh sb="16" eb="19">
      <t>シエンガタ</t>
    </rPh>
    <phoneticPr fontId="5"/>
  </si>
  <si>
    <t>(指定共同生活援助・外部サービス利用型)</t>
    <rPh sb="1" eb="3">
      <t>シテイ</t>
    </rPh>
    <phoneticPr fontId="5"/>
  </si>
  <si>
    <t>(2)実績</t>
    <rPh sb="3" eb="5">
      <t>ジッセキ</t>
    </rPh>
    <phoneticPr fontId="21"/>
  </si>
  <si>
    <t>　(2) 「実績」を選択してください。</t>
    <rPh sb="6" eb="8">
      <t>ジッセキ</t>
    </rPh>
    <rPh sb="10" eb="12">
      <t>センタク</t>
    </rPh>
    <phoneticPr fontId="26"/>
  </si>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</sst>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4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9"/>
      <color theme="1"/>
      <name val="ＭＳ ゴシック"/>
      <family val="3"/>
      <charset val="128"/>
    </font>
    <font>
      <sz val="9"/>
      <color theme="0"/>
      <name val="ＭＳ ゴシック"/>
      <family val="3"/>
      <charset val="128"/>
    </font>
    <font>
      <u/>
      <sz val="8"/>
      <color theme="1"/>
      <name val="ＭＳ ゴシック"/>
      <family val="3"/>
      <charset val="128"/>
    </font>
    <font>
      <strike/>
      <u/>
      <sz val="8"/>
      <color theme="1"/>
      <name val="ＭＳ ゴシック"/>
      <family val="3"/>
      <charset val="128"/>
    </font>
    <font>
      <sz val="10"/>
      <color theme="1"/>
      <name val="ＭＳ ゴシック"/>
      <family val="3"/>
      <charset val="128"/>
    </font>
    <font>
      <sz val="8"/>
      <color theme="1"/>
      <name val="ＭＳ 明朝"/>
      <family val="1"/>
      <charset val="128"/>
    </font>
    <font>
      <sz val="8"/>
      <color theme="1"/>
      <name val="Times New Roman"/>
      <family val="1"/>
    </font>
    <font>
      <sz val="9"/>
      <color theme="1"/>
      <name val="Times New Roman"/>
      <family val="1"/>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6"/>
      <name val="游ゴシック"/>
      <family val="3"/>
      <charset val="128"/>
    </font>
    <font>
      <sz val="11"/>
      <color theme="1"/>
      <name val="游ゴシック"/>
      <family val="3"/>
      <charset val="128"/>
    </font>
    <font>
      <sz val="8"/>
      <name val="ＭＳ ゴシック"/>
      <family val="3"/>
      <charset val="128"/>
    </font>
    <font>
      <sz val="11"/>
      <color rgb="FFFF0000"/>
      <name val="游ゴシック"/>
      <family val="3"/>
      <charset val="128"/>
    </font>
    <font>
      <sz val="12"/>
      <color rgb="FFFF0000"/>
      <name val="ＭＳ ゴシック"/>
      <family val="3"/>
      <charset val="128"/>
    </font>
    <font>
      <sz val="6"/>
      <name val="ＭＳ ゴシック"/>
      <family val="3"/>
      <charset val="128"/>
    </font>
    <font>
      <sz val="9"/>
      <color rgb="FF000000"/>
      <name val="ＭＳ 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u/>
      <sz val="8"/>
      <color rgb="FF000000"/>
      <name val="ＭＳ ゴシック"/>
      <family val="3"/>
      <charset val="128"/>
    </font>
    <font>
      <sz val="8"/>
      <color rgb="FF000000"/>
      <name val="ＭＳ ゴシック"/>
      <family val="3"/>
      <charset val="128"/>
    </font>
    <font>
      <sz val="11"/>
      <name val="Yu Gothic"/>
      <family val="3"/>
      <charset val="128"/>
      <scheme val="minor"/>
    </font>
    <font>
      <sz val="10"/>
      <color rgb="FF000000"/>
      <name val="ＭＳ Ｐ明朝"/>
      <family val="1"/>
      <charset val="128"/>
    </font>
  </fonts>
  <fills count="5">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rgb="FFA6A6A6"/>
        <bgColor rgb="FF000000"/>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s>
  <cellStyleXfs count="7">
    <xf numFmtId="0" fontId="0" fillId="0" borderId="0"/>
    <xf numFmtId="0" fontId="2" fillId="0" borderId="0">
      <alignment vertical="center"/>
    </xf>
    <xf numFmtId="0" fontId="3" fillId="0" borderId="0"/>
    <xf numFmtId="0" fontId="9" fillId="0" borderId="0"/>
    <xf numFmtId="0" fontId="19" fillId="0" borderId="0">
      <alignment vertical="center"/>
    </xf>
    <xf numFmtId="0" fontId="1" fillId="0" borderId="0">
      <alignment vertical="center"/>
    </xf>
    <xf numFmtId="0" fontId="3" fillId="0" borderId="0"/>
  </cellStyleXfs>
  <cellXfs count="200">
    <xf numFmtId="0" fontId="0" fillId="0" borderId="0" xfId="0"/>
    <xf numFmtId="0" fontId="7" fillId="0" borderId="0" xfId="1" applyFont="1">
      <alignment vertical="center"/>
    </xf>
    <xf numFmtId="0" fontId="4" fillId="0" borderId="0" xfId="1" applyFont="1">
      <alignment vertical="center"/>
    </xf>
    <xf numFmtId="0" fontId="8" fillId="2" borderId="2" xfId="1" applyFont="1" applyFill="1" applyBorder="1" applyAlignment="1">
      <alignment horizontal="center" vertical="center" wrapText="1"/>
    </xf>
    <xf numFmtId="0" fontId="9" fillId="0" borderId="0" xfId="3" applyAlignment="1">
      <alignment horizontal="left" vertical="top"/>
    </xf>
    <xf numFmtId="0" fontId="4" fillId="0" borderId="2"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10" fillId="0" borderId="2" xfId="1" applyFont="1" applyBorder="1" applyAlignment="1">
      <alignment horizontal="center" vertical="top"/>
    </xf>
    <xf numFmtId="0" fontId="10" fillId="0" borderId="0" xfId="1" applyFont="1" applyAlignment="1">
      <alignment vertical="top"/>
    </xf>
    <xf numFmtId="0" fontId="4" fillId="0" borderId="0" xfId="1" applyFont="1" applyAlignment="1">
      <alignment vertical="center" wrapText="1"/>
    </xf>
    <xf numFmtId="0" fontId="12" fillId="0" borderId="7" xfId="0" applyFont="1" applyBorder="1" applyAlignment="1">
      <alignment vertical="top" wrapText="1"/>
    </xf>
    <xf numFmtId="0" fontId="4" fillId="0" borderId="0" xfId="1" applyFont="1" applyAlignment="1">
      <alignment vertical="center"/>
    </xf>
    <xf numFmtId="0" fontId="11" fillId="2" borderId="2" xfId="1" applyFont="1" applyFill="1" applyBorder="1" applyAlignment="1">
      <alignment horizontal="center" vertical="center" wrapText="1"/>
    </xf>
    <xf numFmtId="0" fontId="4" fillId="0" borderId="2" xfId="3" applyFont="1" applyBorder="1" applyAlignment="1">
      <alignment horizontal="left" vertical="top" wrapText="1"/>
    </xf>
    <xf numFmtId="0" fontId="4" fillId="0" borderId="2" xfId="1" applyFont="1" applyBorder="1" applyAlignment="1">
      <alignment horizontal="center" vertical="top"/>
    </xf>
    <xf numFmtId="0" fontId="4" fillId="0" borderId="0" xfId="1" applyFont="1" applyAlignment="1">
      <alignment vertical="top"/>
    </xf>
    <xf numFmtId="0" fontId="12" fillId="0" borderId="2" xfId="3" applyFont="1" applyBorder="1" applyAlignment="1">
      <alignment horizontal="left" vertical="top" wrapText="1"/>
    </xf>
    <xf numFmtId="0" fontId="4" fillId="0" borderId="2" xfId="1" applyFont="1" applyFill="1" applyBorder="1" applyAlignment="1">
      <alignment horizontal="center" vertical="top" wrapText="1"/>
    </xf>
    <xf numFmtId="0" fontId="4" fillId="0" borderId="2" xfId="1" applyFont="1" applyFill="1" applyBorder="1" applyAlignment="1">
      <alignment horizontal="left" vertical="top" wrapText="1"/>
    </xf>
    <xf numFmtId="0" fontId="4" fillId="0" borderId="2" xfId="1" applyFont="1" applyFill="1" applyBorder="1" applyAlignment="1">
      <alignment horizontal="center" vertical="center" wrapText="1"/>
    </xf>
    <xf numFmtId="0" fontId="4" fillId="0" borderId="6" xfId="3" applyFont="1" applyBorder="1" applyAlignment="1">
      <alignment horizontal="left" vertical="top" wrapText="1"/>
    </xf>
    <xf numFmtId="0" fontId="12" fillId="0" borderId="0" xfId="0" applyFont="1" applyAlignment="1">
      <alignment horizontal="justify" vertical="top"/>
    </xf>
    <xf numFmtId="0" fontId="4" fillId="0" borderId="8" xfId="3" applyFont="1" applyBorder="1" applyAlignment="1">
      <alignment horizontal="left" vertical="top" wrapText="1"/>
    </xf>
    <xf numFmtId="0" fontId="4" fillId="0" borderId="7" xfId="3" applyFont="1" applyBorder="1" applyAlignment="1">
      <alignment horizontal="left" vertical="top" wrapText="1"/>
    </xf>
    <xf numFmtId="0" fontId="12" fillId="0" borderId="6" xfId="3" applyFont="1" applyBorder="1" applyAlignment="1">
      <alignment horizontal="left" vertical="top" wrapText="1"/>
    </xf>
    <xf numFmtId="0" fontId="12" fillId="0" borderId="8" xfId="3" applyFont="1" applyBorder="1" applyAlignment="1">
      <alignment horizontal="left" vertical="top" wrapText="1"/>
    </xf>
    <xf numFmtId="0" fontId="4" fillId="0" borderId="2" xfId="0" applyFont="1" applyBorder="1" applyAlignment="1">
      <alignment horizontal="justify" vertical="top"/>
    </xf>
    <xf numFmtId="0" fontId="4" fillId="0" borderId="0" xfId="0" applyFont="1" applyAlignment="1">
      <alignment horizontal="justify" vertical="top"/>
    </xf>
    <xf numFmtId="0" fontId="4" fillId="0" borderId="2" xfId="0" applyFont="1" applyBorder="1" applyAlignment="1">
      <alignment horizontal="justify" vertical="top" wrapText="1"/>
    </xf>
    <xf numFmtId="0" fontId="12" fillId="0" borderId="2" xfId="0" applyFont="1" applyBorder="1" applyAlignment="1">
      <alignment horizontal="justify" vertical="top"/>
    </xf>
    <xf numFmtId="0" fontId="4" fillId="0" borderId="6" xfId="0" applyFont="1" applyBorder="1" applyAlignment="1">
      <alignment horizontal="justify" vertical="top"/>
    </xf>
    <xf numFmtId="0" fontId="4" fillId="0" borderId="6" xfId="0" applyFont="1" applyBorder="1" applyAlignment="1">
      <alignment horizontal="justify" vertical="top" wrapText="1"/>
    </xf>
    <xf numFmtId="0" fontId="4" fillId="0" borderId="7" xfId="0" applyFont="1" applyBorder="1" applyAlignment="1">
      <alignment horizontal="justify" vertical="top"/>
    </xf>
    <xf numFmtId="0" fontId="4" fillId="0" borderId="8" xfId="0" applyFont="1" applyBorder="1" applyAlignment="1">
      <alignment horizontal="justify" vertical="top"/>
    </xf>
    <xf numFmtId="0" fontId="4" fillId="0" borderId="7" xfId="0" applyFont="1" applyBorder="1" applyAlignment="1">
      <alignment horizontal="justify" vertical="top" wrapText="1"/>
    </xf>
    <xf numFmtId="0" fontId="12" fillId="0" borderId="6" xfId="0" applyFont="1" applyBorder="1" applyAlignment="1">
      <alignment horizontal="justify" vertical="top"/>
    </xf>
    <xf numFmtId="0" fontId="12" fillId="0" borderId="6" xfId="0" applyFont="1" applyBorder="1" applyAlignment="1">
      <alignment horizontal="justify" vertical="top" wrapText="1"/>
    </xf>
    <xf numFmtId="0" fontId="12" fillId="0" borderId="8" xfId="3" applyFont="1" applyBorder="1" applyAlignment="1" applyProtection="1">
      <alignment horizontal="left" vertical="top" wrapText="1"/>
      <protection locked="0"/>
    </xf>
    <xf numFmtId="0" fontId="4" fillId="0" borderId="8" xfId="3" applyFont="1" applyBorder="1" applyAlignment="1" applyProtection="1">
      <alignment horizontal="left" vertical="top" wrapText="1"/>
      <protection locked="0"/>
    </xf>
    <xf numFmtId="0" fontId="12" fillId="0" borderId="2" xfId="0" applyFont="1" applyBorder="1" applyAlignment="1">
      <alignment horizontal="justify" vertical="top" wrapText="1"/>
    </xf>
    <xf numFmtId="0" fontId="4" fillId="0" borderId="2" xfId="0" applyFont="1" applyBorder="1" applyAlignment="1">
      <alignment horizontal="left" vertical="top" wrapText="1"/>
    </xf>
    <xf numFmtId="0" fontId="14" fillId="0" borderId="2" xfId="3" applyFont="1" applyBorder="1" applyAlignment="1">
      <alignment horizontal="left" vertical="top"/>
    </xf>
    <xf numFmtId="0" fontId="4" fillId="0" borderId="8" xfId="3" applyFont="1" applyBorder="1" applyAlignment="1">
      <alignment horizontal="left" vertical="top"/>
    </xf>
    <xf numFmtId="0" fontId="4" fillId="0" borderId="7" xfId="3" applyFont="1" applyBorder="1" applyAlignment="1">
      <alignment horizontal="left" vertical="top"/>
    </xf>
    <xf numFmtId="0" fontId="4" fillId="0" borderId="2" xfId="3" applyFont="1" applyBorder="1" applyAlignment="1">
      <alignment horizontal="left" vertical="top"/>
    </xf>
    <xf numFmtId="0" fontId="14" fillId="0" borderId="7" xfId="3" applyFont="1" applyBorder="1" applyAlignment="1">
      <alignment horizontal="left" vertical="top"/>
    </xf>
    <xf numFmtId="0" fontId="14" fillId="0" borderId="6" xfId="3" applyFont="1" applyBorder="1" applyAlignment="1">
      <alignment horizontal="left" vertical="top"/>
    </xf>
    <xf numFmtId="0" fontId="12" fillId="0" borderId="8" xfId="0" applyFont="1" applyBorder="1" applyAlignment="1">
      <alignment horizontal="justify" vertical="top"/>
    </xf>
    <xf numFmtId="0" fontId="14" fillId="0" borderId="8" xfId="3" applyFont="1" applyBorder="1" applyAlignment="1">
      <alignment horizontal="left" vertical="top"/>
    </xf>
    <xf numFmtId="0" fontId="12" fillId="0" borderId="7" xfId="0" applyFont="1" applyBorder="1" applyAlignment="1">
      <alignment horizontal="justify" vertical="top"/>
    </xf>
    <xf numFmtId="0" fontId="4" fillId="0" borderId="9" xfId="0" applyFont="1" applyBorder="1" applyAlignment="1">
      <alignment vertical="center"/>
    </xf>
    <xf numFmtId="0" fontId="15" fillId="0" borderId="9" xfId="0" applyFont="1" applyBorder="1" applyAlignment="1">
      <alignment vertical="center"/>
    </xf>
    <xf numFmtId="0" fontId="15" fillId="0" borderId="9" xfId="0" applyFont="1" applyBorder="1" applyAlignment="1">
      <alignment vertical="center" wrapText="1"/>
    </xf>
    <xf numFmtId="0" fontId="16" fillId="0" borderId="0" xfId="3" applyFont="1" applyAlignment="1">
      <alignment horizontal="left" vertical="top" wrapText="1"/>
    </xf>
    <xf numFmtId="0" fontId="17" fillId="0" borderId="0" xfId="3" applyFont="1" applyAlignment="1">
      <alignment horizontal="left" vertical="top"/>
    </xf>
    <xf numFmtId="0" fontId="18" fillId="0" borderId="0" xfId="3" applyFont="1" applyAlignment="1">
      <alignment horizontal="left" vertical="top"/>
    </xf>
    <xf numFmtId="0" fontId="12" fillId="0" borderId="7" xfId="3" applyFont="1" applyBorder="1" applyAlignment="1">
      <alignment horizontal="left" vertical="top" wrapText="1"/>
    </xf>
    <xf numFmtId="0" fontId="12" fillId="0" borderId="6" xfId="0" applyFont="1" applyBorder="1" applyAlignment="1">
      <alignment horizontal="left" vertical="top" wrapText="1"/>
    </xf>
    <xf numFmtId="0" fontId="4" fillId="0" borderId="8" xfId="0" applyFont="1" applyBorder="1" applyAlignment="1">
      <alignment horizontal="justify" vertical="top" wrapText="1"/>
    </xf>
    <xf numFmtId="0" fontId="12" fillId="0" borderId="8" xfId="0" applyFont="1" applyBorder="1" applyAlignment="1">
      <alignment horizontal="justify" vertical="top" wrapText="1"/>
    </xf>
    <xf numFmtId="0" fontId="20" fillId="0" borderId="0" xfId="4" applyFont="1" applyAlignment="1">
      <alignment horizontal="left" vertical="center"/>
    </xf>
    <xf numFmtId="0" fontId="22" fillId="0" borderId="0" xfId="4" applyFont="1" applyAlignment="1">
      <alignment vertical="center" textRotation="255" shrinkToFit="1"/>
    </xf>
    <xf numFmtId="0" fontId="23" fillId="0" borderId="0" xfId="4" applyFont="1" applyAlignment="1">
      <alignment horizontal="left" vertical="center"/>
    </xf>
    <xf numFmtId="0" fontId="24" fillId="0" borderId="0" xfId="4" applyFont="1" applyAlignment="1">
      <alignment horizontal="left" vertical="center"/>
    </xf>
    <xf numFmtId="0" fontId="24" fillId="0" borderId="0" xfId="4" applyFont="1">
      <alignment vertical="center"/>
    </xf>
    <xf numFmtId="0" fontId="25" fillId="0" borderId="0" xfId="0" applyFont="1" applyAlignment="1">
      <alignment vertical="center"/>
    </xf>
    <xf numFmtId="0" fontId="24" fillId="0" borderId="0" xfId="4" applyFont="1" applyAlignment="1">
      <alignment horizontal="right" vertical="center"/>
    </xf>
    <xf numFmtId="0" fontId="22" fillId="0" borderId="0" xfId="4" applyFont="1">
      <alignment vertical="center"/>
    </xf>
    <xf numFmtId="0" fontId="24" fillId="0" borderId="0" xfId="4" applyFont="1" applyAlignment="1">
      <alignment horizontal="center"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right" vertical="center"/>
    </xf>
    <xf numFmtId="0" fontId="26" fillId="3" borderId="2" xfId="0" applyFont="1" applyFill="1" applyBorder="1" applyAlignment="1">
      <alignment vertical="center"/>
    </xf>
    <xf numFmtId="0" fontId="28" fillId="0" borderId="0" xfId="4" applyFont="1" applyAlignment="1">
      <alignment horizontal="center" vertical="center"/>
    </xf>
    <xf numFmtId="176" fontId="28" fillId="0" borderId="2" xfId="4" applyNumberFormat="1" applyFont="1" applyBorder="1">
      <alignment vertical="center"/>
    </xf>
    <xf numFmtId="177" fontId="28" fillId="0" borderId="2" xfId="4" applyNumberFormat="1" applyFont="1" applyBorder="1">
      <alignment vertical="center"/>
    </xf>
    <xf numFmtId="0" fontId="24" fillId="0" borderId="2" xfId="4" applyFont="1" applyBorder="1">
      <alignment vertical="center"/>
    </xf>
    <xf numFmtId="0" fontId="28" fillId="3" borderId="2" xfId="4" applyFont="1" applyFill="1" applyBorder="1" applyAlignment="1">
      <alignment horizontal="left" vertical="center"/>
    </xf>
    <xf numFmtId="0" fontId="28" fillId="3" borderId="3" xfId="4" applyFont="1" applyFill="1" applyBorder="1" applyAlignment="1">
      <alignment horizontal="center" vertical="center"/>
    </xf>
    <xf numFmtId="0" fontId="28" fillId="3" borderId="2" xfId="4" applyFont="1" applyFill="1" applyBorder="1">
      <alignment vertical="center"/>
    </xf>
    <xf numFmtId="0" fontId="28" fillId="3" borderId="3" xfId="4" applyFont="1" applyFill="1" applyBorder="1">
      <alignment vertical="center"/>
    </xf>
    <xf numFmtId="0" fontId="28" fillId="3" borderId="2" xfId="4" applyFont="1" applyFill="1" applyBorder="1" applyAlignment="1">
      <alignment horizontal="right" vertical="center"/>
    </xf>
    <xf numFmtId="0" fontId="28" fillId="0" borderId="5" xfId="4" applyFont="1" applyBorder="1" applyAlignment="1">
      <alignment horizontal="right" vertical="center"/>
    </xf>
    <xf numFmtId="178" fontId="28" fillId="0" borderId="2" xfId="4" applyNumberFormat="1" applyFont="1" applyBorder="1" applyAlignment="1">
      <alignment horizontal="right" vertical="center"/>
    </xf>
    <xf numFmtId="0" fontId="28" fillId="0" borderId="2" xfId="4" applyFont="1" applyBorder="1" applyAlignment="1">
      <alignment horizontal="right" vertical="center"/>
    </xf>
    <xf numFmtId="0" fontId="28" fillId="3" borderId="7" xfId="4" applyFont="1" applyFill="1" applyBorder="1" applyAlignment="1">
      <alignment horizontal="right" vertical="center"/>
    </xf>
    <xf numFmtId="0" fontId="28" fillId="0" borderId="13" xfId="4" applyFont="1" applyBorder="1" applyAlignment="1">
      <alignment horizontal="right" vertical="center"/>
    </xf>
    <xf numFmtId="0" fontId="28" fillId="0" borderId="0" xfId="4" applyFont="1">
      <alignment vertical="center"/>
    </xf>
    <xf numFmtId="179" fontId="28" fillId="0" borderId="2" xfId="4" applyNumberFormat="1" applyFont="1" applyBorder="1" applyAlignment="1">
      <alignment horizontal="center" vertical="center"/>
    </xf>
    <xf numFmtId="0" fontId="28" fillId="0" borderId="2" xfId="4" applyFont="1" applyBorder="1" applyAlignment="1">
      <alignment horizontal="center" vertical="center" wrapText="1"/>
    </xf>
    <xf numFmtId="0" fontId="30" fillId="0" borderId="0" xfId="0" applyFont="1" applyAlignment="1">
      <alignment vertical="center"/>
    </xf>
    <xf numFmtId="0" fontId="28" fillId="0" borderId="2" xfId="4" applyFont="1" applyBorder="1">
      <alignment vertical="center"/>
    </xf>
    <xf numFmtId="178" fontId="28" fillId="0" borderId="2" xfId="4" applyNumberFormat="1" applyFont="1" applyBorder="1">
      <alignment vertical="center"/>
    </xf>
    <xf numFmtId="0" fontId="28" fillId="0" borderId="12" xfId="4" applyFont="1" applyBorder="1" applyAlignment="1">
      <alignment vertical="center" wrapText="1"/>
    </xf>
    <xf numFmtId="0" fontId="32" fillId="0" borderId="0" xfId="0" applyFont="1" applyAlignment="1">
      <alignment vertical="center"/>
    </xf>
    <xf numFmtId="0" fontId="33" fillId="0" borderId="0" xfId="4" applyFont="1">
      <alignment vertical="center"/>
    </xf>
    <xf numFmtId="0" fontId="28" fillId="0" borderId="7" xfId="4" applyFont="1" applyBorder="1" applyAlignment="1">
      <alignment vertical="center" wrapText="1"/>
    </xf>
    <xf numFmtId="178" fontId="28" fillId="0" borderId="16" xfId="4" applyNumberFormat="1" applyFont="1" applyBorder="1">
      <alignment vertical="center"/>
    </xf>
    <xf numFmtId="0" fontId="28" fillId="0" borderId="0" xfId="4" applyFont="1" applyAlignment="1">
      <alignment horizontal="left" vertical="center"/>
    </xf>
    <xf numFmtId="0" fontId="31" fillId="0" borderId="0" xfId="4" applyFont="1">
      <alignment vertical="center"/>
    </xf>
    <xf numFmtId="0" fontId="28" fillId="0" borderId="3" xfId="2" applyFont="1" applyBorder="1" applyAlignment="1">
      <alignment horizontal="center" vertical="center"/>
    </xf>
    <xf numFmtId="0" fontId="28" fillId="0" borderId="2" xfId="2" applyFont="1" applyBorder="1" applyAlignment="1">
      <alignment horizontal="center" vertical="center"/>
    </xf>
    <xf numFmtId="0" fontId="28" fillId="0" borderId="2" xfId="4" applyFont="1" applyBorder="1" applyAlignment="1">
      <alignment horizontal="center" vertical="center"/>
    </xf>
    <xf numFmtId="0" fontId="28" fillId="4" borderId="2" xfId="2" applyFont="1" applyFill="1" applyBorder="1" applyAlignment="1">
      <alignment horizontal="center" vertical="center"/>
    </xf>
    <xf numFmtId="0" fontId="36" fillId="0" borderId="0" xfId="2" applyFont="1" applyAlignment="1">
      <alignment horizontal="center" vertical="center"/>
    </xf>
    <xf numFmtId="0" fontId="24" fillId="0" borderId="0" xfId="2" applyFont="1" applyAlignment="1">
      <alignment horizontal="center" vertical="center"/>
    </xf>
    <xf numFmtId="0" fontId="37" fillId="0" borderId="0" xfId="4" applyFont="1" applyAlignment="1">
      <alignment horizontal="center" vertical="center"/>
    </xf>
    <xf numFmtId="0" fontId="37" fillId="0" borderId="0" xfId="2" applyFont="1" applyAlignment="1">
      <alignment horizontal="center" vertical="center"/>
    </xf>
    <xf numFmtId="0" fontId="37" fillId="0" borderId="0" xfId="4" applyFont="1">
      <alignment vertical="center"/>
    </xf>
    <xf numFmtId="0" fontId="36" fillId="0" borderId="0" xfId="4" applyFont="1">
      <alignment vertical="center"/>
    </xf>
    <xf numFmtId="0" fontId="36" fillId="0" borderId="0" xfId="4" applyFont="1" applyAlignment="1">
      <alignment horizontal="center" vertical="center"/>
    </xf>
    <xf numFmtId="0" fontId="28" fillId="0" borderId="0" xfId="4" applyFont="1" applyAlignment="1">
      <alignment vertical="center" textRotation="255" shrinkToFit="1"/>
    </xf>
    <xf numFmtId="0" fontId="28" fillId="0" borderId="2" xfId="4" applyFont="1" applyBorder="1" applyAlignment="1">
      <alignment vertical="center" textRotation="255" shrinkToFit="1"/>
    </xf>
    <xf numFmtId="0" fontId="28" fillId="0" borderId="3" xfId="4" applyFont="1" applyBorder="1" applyAlignment="1">
      <alignment horizontal="left" vertical="center"/>
    </xf>
    <xf numFmtId="0" fontId="28" fillId="0" borderId="4" xfId="4" applyFont="1" applyBorder="1" applyAlignment="1">
      <alignment horizontal="left" vertical="center"/>
    </xf>
    <xf numFmtId="0" fontId="28" fillId="0" borderId="5" xfId="4" applyFont="1" applyBorder="1" applyAlignment="1">
      <alignment horizontal="left" vertical="center"/>
    </xf>
    <xf numFmtId="178" fontId="28" fillId="0" borderId="2" xfId="4" applyNumberFormat="1" applyFont="1" applyBorder="1" applyAlignment="1">
      <alignment horizontal="center" vertical="center"/>
    </xf>
    <xf numFmtId="0" fontId="41" fillId="0" borderId="0" xfId="0" applyFont="1" applyAlignment="1">
      <alignment vertical="center"/>
    </xf>
    <xf numFmtId="0" fontId="42" fillId="0" borderId="6" xfId="3" applyFont="1" applyBorder="1" applyAlignment="1">
      <alignment vertical="top" wrapText="1"/>
    </xf>
    <xf numFmtId="0" fontId="43" fillId="0" borderId="6" xfId="3" applyFont="1" applyBorder="1" applyAlignment="1">
      <alignment vertical="top" wrapText="1"/>
    </xf>
    <xf numFmtId="0" fontId="4" fillId="0" borderId="6" xfId="5" applyFont="1" applyBorder="1" applyAlignment="1">
      <alignment horizontal="center" vertical="center" wrapText="1"/>
    </xf>
    <xf numFmtId="0" fontId="3" fillId="0" borderId="0" xfId="6" applyAlignment="1">
      <alignment vertical="center"/>
    </xf>
    <xf numFmtId="0" fontId="9" fillId="0" borderId="8" xfId="3" applyBorder="1" applyAlignment="1">
      <alignment horizontal="left" vertical="top"/>
    </xf>
    <xf numFmtId="0" fontId="43" fillId="0" borderId="8" xfId="3" applyFont="1" applyBorder="1" applyAlignment="1">
      <alignment horizontal="left" vertical="top" wrapText="1"/>
    </xf>
    <xf numFmtId="0" fontId="4" fillId="0" borderId="8" xfId="5" applyFont="1" applyBorder="1" applyAlignment="1">
      <alignment horizontal="center" vertical="center" wrapText="1"/>
    </xf>
    <xf numFmtId="0" fontId="9" fillId="0" borderId="8" xfId="3" applyBorder="1" applyAlignment="1">
      <alignment horizontal="left" vertical="top" wrapText="1"/>
    </xf>
    <xf numFmtId="0" fontId="9" fillId="0" borderId="7" xfId="3" applyBorder="1" applyAlignment="1">
      <alignment horizontal="left" vertical="top"/>
    </xf>
    <xf numFmtId="0" fontId="43" fillId="0" borderId="7" xfId="3" applyFont="1" applyBorder="1" applyAlignment="1">
      <alignment horizontal="left" vertical="top" wrapText="1"/>
    </xf>
    <xf numFmtId="0" fontId="4" fillId="0" borderId="7" xfId="5" applyFont="1" applyBorder="1" applyAlignment="1">
      <alignment horizontal="center" vertical="center" wrapText="1"/>
    </xf>
    <xf numFmtId="0" fontId="9" fillId="0" borderId="7" xfId="3" applyBorder="1" applyAlignment="1">
      <alignment horizontal="left" vertical="top" wrapText="1"/>
    </xf>
    <xf numFmtId="0" fontId="43" fillId="0" borderId="0" xfId="3" applyFont="1" applyAlignment="1">
      <alignment horizontal="left" vertical="top"/>
    </xf>
    <xf numFmtId="0" fontId="44" fillId="0" borderId="0" xfId="0" applyFont="1" applyAlignment="1">
      <alignment vertical="center"/>
    </xf>
    <xf numFmtId="0" fontId="45" fillId="0" borderId="0" xfId="3" applyFont="1" applyAlignment="1">
      <alignment horizontal="left" vertical="top"/>
    </xf>
    <xf numFmtId="0" fontId="4" fillId="0" borderId="0" xfId="1" applyFont="1" applyAlignment="1">
      <alignment horizontal="center" vertical="center"/>
    </xf>
    <xf numFmtId="0" fontId="4" fillId="0" borderId="1" xfId="1" applyFont="1" applyBorder="1" applyAlignment="1">
      <alignment horizontal="center" vertical="top"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2" fillId="0" borderId="9" xfId="3" applyFont="1" applyBorder="1" applyAlignment="1">
      <alignment horizontal="left" vertical="top" wrapText="1"/>
    </xf>
    <xf numFmtId="0" fontId="24" fillId="3" borderId="2" xfId="4" applyFont="1" applyFill="1" applyBorder="1" applyAlignment="1">
      <alignment horizontal="center" vertical="center" wrapText="1"/>
    </xf>
    <xf numFmtId="0" fontId="24" fillId="3" borderId="1" xfId="4" applyFont="1" applyFill="1" applyBorder="1" applyAlignment="1">
      <alignment horizontal="center" vertical="center"/>
    </xf>
    <xf numFmtId="0" fontId="24" fillId="0" borderId="1" xfId="4" applyFont="1" applyBorder="1" applyAlignment="1">
      <alignment horizontal="center" vertical="center"/>
    </xf>
    <xf numFmtId="0" fontId="24" fillId="3" borderId="2" xfId="4" applyFont="1" applyFill="1" applyBorder="1" applyAlignment="1">
      <alignment horizontal="center" vertical="center"/>
    </xf>
    <xf numFmtId="0" fontId="26" fillId="3" borderId="2" xfId="0" applyFont="1" applyFill="1" applyBorder="1" applyAlignment="1">
      <alignment vertical="center"/>
    </xf>
    <xf numFmtId="0" fontId="24" fillId="0" borderId="2" xfId="4" applyFont="1" applyBorder="1">
      <alignment vertical="center"/>
    </xf>
    <xf numFmtId="0" fontId="28" fillId="0" borderId="2" xfId="4" applyFont="1" applyBorder="1" applyAlignment="1">
      <alignment horizontal="center" vertical="center"/>
    </xf>
    <xf numFmtId="0" fontId="28" fillId="0" borderId="10" xfId="4" applyFont="1" applyBorder="1" applyAlignment="1">
      <alignment horizontal="center" vertical="center" wrapText="1"/>
    </xf>
    <xf numFmtId="0" fontId="28" fillId="0" borderId="11" xfId="4" applyFont="1" applyBorder="1" applyAlignment="1">
      <alignment horizontal="center" vertical="center" wrapText="1"/>
    </xf>
    <xf numFmtId="0" fontId="28" fillId="0" borderId="12" xfId="4" applyFont="1" applyBorder="1" applyAlignment="1">
      <alignment horizontal="center" vertical="center" wrapText="1"/>
    </xf>
    <xf numFmtId="0" fontId="28" fillId="0" borderId="3" xfId="4" applyFont="1" applyBorder="1" applyAlignment="1">
      <alignment horizontal="center" vertical="center"/>
    </xf>
    <xf numFmtId="49" fontId="28" fillId="0" borderId="2" xfId="4" applyNumberFormat="1" applyFont="1" applyBorder="1" applyAlignment="1">
      <alignment horizontal="center" vertical="center"/>
    </xf>
    <xf numFmtId="0" fontId="28" fillId="0" borderId="5" xfId="4" applyFont="1" applyBorder="1" applyAlignment="1">
      <alignment horizontal="center" vertical="center" wrapText="1"/>
    </xf>
    <xf numFmtId="0" fontId="24" fillId="3" borderId="2" xfId="4" applyFont="1" applyFill="1" applyBorder="1">
      <alignment vertical="center"/>
    </xf>
    <xf numFmtId="0" fontId="28" fillId="0" borderId="2" xfId="4" applyFont="1" applyBorder="1" applyAlignment="1">
      <alignment horizontal="center" vertical="center" wrapText="1"/>
    </xf>
    <xf numFmtId="0" fontId="24" fillId="0" borderId="2" xfId="4" applyFont="1" applyBorder="1" applyAlignment="1">
      <alignment horizontal="center" vertical="center" wrapText="1"/>
    </xf>
    <xf numFmtId="0" fontId="28" fillId="0" borderId="3" xfId="4" applyFont="1" applyBorder="1">
      <alignment vertical="center"/>
    </xf>
    <xf numFmtId="0" fontId="28" fillId="0" borderId="4" xfId="4" applyFont="1" applyBorder="1">
      <alignment vertical="center"/>
    </xf>
    <xf numFmtId="0" fontId="28" fillId="0" borderId="5" xfId="4" applyFont="1" applyBorder="1">
      <alignment vertical="center"/>
    </xf>
    <xf numFmtId="179" fontId="28" fillId="0" borderId="2" xfId="4" applyNumberFormat="1"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178" fontId="28" fillId="0" borderId="3" xfId="4" applyNumberFormat="1" applyFont="1" applyBorder="1" applyAlignment="1">
      <alignment horizontal="center" vertical="center" wrapText="1"/>
    </xf>
    <xf numFmtId="178" fontId="28" fillId="0" borderId="5" xfId="4" applyNumberFormat="1" applyFont="1" applyBorder="1" applyAlignment="1">
      <alignment horizontal="center" vertical="center" wrapText="1"/>
    </xf>
    <xf numFmtId="0" fontId="28" fillId="3" borderId="2" xfId="4" applyFont="1" applyFill="1" applyBorder="1" applyAlignment="1">
      <alignment horizontal="right" vertical="center"/>
    </xf>
    <xf numFmtId="0" fontId="28" fillId="0" borderId="2" xfId="4" applyFont="1" applyBorder="1">
      <alignment vertical="center"/>
    </xf>
    <xf numFmtId="0" fontId="22" fillId="0" borderId="14" xfId="4" applyFont="1" applyBorder="1" applyAlignment="1">
      <alignment horizontal="center" vertical="center"/>
    </xf>
    <xf numFmtId="0" fontId="22" fillId="0" borderId="15" xfId="4" applyFont="1" applyBorder="1" applyAlignment="1">
      <alignment horizontal="center" vertical="center"/>
    </xf>
    <xf numFmtId="0" fontId="28" fillId="0" borderId="3" xfId="4" applyFont="1" applyBorder="1" applyAlignment="1">
      <alignment horizontal="left" vertical="center"/>
    </xf>
    <xf numFmtId="0" fontId="28" fillId="0" borderId="4" xfId="4" applyFont="1" applyBorder="1" applyAlignment="1">
      <alignment horizontal="left" vertical="center"/>
    </xf>
    <xf numFmtId="0" fontId="28" fillId="0" borderId="5" xfId="4" applyFont="1" applyBorder="1" applyAlignment="1">
      <alignment horizontal="left" vertical="center"/>
    </xf>
    <xf numFmtId="0" fontId="28" fillId="0" borderId="2" xfId="4" applyFont="1" applyBorder="1" applyAlignment="1">
      <alignment horizontal="left" vertical="center"/>
    </xf>
    <xf numFmtId="0" fontId="31" fillId="0" borderId="3" xfId="4" applyFont="1" applyBorder="1" applyAlignment="1">
      <alignment horizontal="center" vertical="center" wrapText="1"/>
    </xf>
    <xf numFmtId="0" fontId="31" fillId="0" borderId="5" xfId="4" applyFont="1" applyBorder="1" applyAlignment="1">
      <alignment horizontal="center" vertical="center" wrapText="1"/>
    </xf>
    <xf numFmtId="178" fontId="28" fillId="0" borderId="3" xfId="4" applyNumberFormat="1" applyFont="1" applyBorder="1" applyAlignment="1">
      <alignment horizontal="center" vertical="center"/>
    </xf>
    <xf numFmtId="178" fontId="28" fillId="0" borderId="4" xfId="4" applyNumberFormat="1" applyFont="1" applyBorder="1" applyAlignment="1">
      <alignment horizontal="center" vertical="center"/>
    </xf>
    <xf numFmtId="0" fontId="28" fillId="0" borderId="10" xfId="4" applyFont="1" applyBorder="1" applyAlignment="1">
      <alignment horizontal="left" vertical="center" wrapText="1"/>
    </xf>
    <xf numFmtId="0" fontId="28" fillId="0" borderId="3"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2" xfId="2" applyFont="1" applyBorder="1" applyAlignment="1">
      <alignment horizontal="center" vertical="center" wrapText="1"/>
    </xf>
    <xf numFmtId="0" fontId="28" fillId="0" borderId="2" xfId="2" applyFont="1" applyBorder="1" applyAlignment="1">
      <alignment horizontal="center" vertical="center"/>
    </xf>
    <xf numFmtId="0" fontId="28" fillId="0" borderId="3" xfId="2" applyFont="1" applyBorder="1" applyAlignment="1">
      <alignment horizontal="center" vertical="center"/>
    </xf>
    <xf numFmtId="0" fontId="28" fillId="0" borderId="4" xfId="2" applyFont="1" applyBorder="1" applyAlignment="1">
      <alignment horizontal="center" vertical="center"/>
    </xf>
    <xf numFmtId="0" fontId="28" fillId="0" borderId="5" xfId="2" applyFont="1" applyBorder="1" applyAlignment="1">
      <alignment horizontal="center" vertical="center"/>
    </xf>
    <xf numFmtId="0" fontId="28" fillId="0" borderId="2" xfId="4" applyFont="1" applyBorder="1" applyAlignment="1">
      <alignment horizontal="right" vertical="center"/>
    </xf>
    <xf numFmtId="178" fontId="35" fillId="0" borderId="2" xfId="0" applyNumberFormat="1" applyFont="1" applyBorder="1" applyAlignment="1">
      <alignment vertical="center"/>
    </xf>
    <xf numFmtId="0" fontId="28" fillId="4" borderId="3" xfId="2" applyFont="1" applyFill="1" applyBorder="1" applyAlignment="1">
      <alignment horizontal="center" vertical="center" wrapText="1"/>
    </xf>
    <xf numFmtId="0" fontId="28" fillId="4" borderId="5" xfId="2" applyFont="1" applyFill="1" applyBorder="1" applyAlignment="1">
      <alignment horizontal="center" vertical="center" wrapText="1"/>
    </xf>
    <xf numFmtId="0" fontId="28" fillId="3" borderId="3" xfId="4" applyFont="1" applyFill="1" applyBorder="1" applyAlignment="1">
      <alignment horizontal="right" vertical="center"/>
    </xf>
    <xf numFmtId="0" fontId="28" fillId="3" borderId="4" xfId="4" applyFont="1" applyFill="1" applyBorder="1" applyAlignment="1">
      <alignment horizontal="right" vertical="center"/>
    </xf>
    <xf numFmtId="0" fontId="28" fillId="3" borderId="5" xfId="4" applyFont="1" applyFill="1" applyBorder="1" applyAlignment="1">
      <alignment horizontal="right" vertical="center"/>
    </xf>
    <xf numFmtId="178" fontId="28" fillId="0" borderId="6" xfId="4" applyNumberFormat="1" applyFont="1" applyBorder="1" applyAlignment="1">
      <alignment horizontal="center" vertical="center"/>
    </xf>
    <xf numFmtId="178" fontId="28" fillId="0" borderId="7" xfId="4" applyNumberFormat="1" applyFont="1" applyBorder="1" applyAlignment="1">
      <alignment horizontal="center" vertical="center"/>
    </xf>
    <xf numFmtId="178" fontId="35" fillId="0" borderId="2" xfId="0" quotePrefix="1" applyNumberFormat="1" applyFont="1" applyBorder="1" applyAlignment="1">
      <alignment vertical="center"/>
    </xf>
    <xf numFmtId="0" fontId="41" fillId="0" borderId="2" xfId="0" applyFont="1" applyBorder="1" applyAlignment="1">
      <alignment horizontal="right" vertical="center"/>
    </xf>
    <xf numFmtId="0" fontId="28" fillId="0" borderId="14" xfId="2" applyFont="1" applyBorder="1" applyAlignment="1">
      <alignment horizontal="center" vertical="center" wrapText="1"/>
    </xf>
    <xf numFmtId="0" fontId="28" fillId="0" borderId="17" xfId="2" applyFont="1" applyBorder="1" applyAlignment="1">
      <alignment horizontal="center" vertical="center" wrapText="1"/>
    </xf>
    <xf numFmtId="0" fontId="28" fillId="0" borderId="15" xfId="2" applyFont="1" applyBorder="1" applyAlignment="1">
      <alignment horizontal="center" vertical="center" wrapText="1"/>
    </xf>
  </cellXfs>
  <cellStyles count="7">
    <cellStyle name="標準" xfId="0" builtinId="0"/>
    <cellStyle name="標準 2" xfId="2" xr:uid="{47BAD487-2B65-4EDD-B1DF-F59B70A3471A}"/>
    <cellStyle name="標準 4" xfId="3" xr:uid="{601D368A-82F6-47E8-91C4-1ACAB06CCADF}"/>
    <cellStyle name="標準 5" xfId="1" xr:uid="{B8192D7B-3E85-41EC-ABD4-A74D2CBA5EAF}"/>
    <cellStyle name="標準 5 2" xfId="5" xr:uid="{345FAFFE-083A-44D9-9D34-BE422E1BA64D}"/>
    <cellStyle name="標準 6" xfId="6" xr:uid="{ED543133-6686-4D26-9063-69730466C9F9}"/>
    <cellStyle name="標準_③-２加算様式（就労）" xfId="4" xr:uid="{21B5778B-254C-44AD-B434-397DF98DAC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FF72-07E5-4722-9470-888FD7C21CBE}">
  <sheetPr>
    <tabColor theme="9" tint="0.59999389629810485"/>
  </sheetPr>
  <dimension ref="A1:J434"/>
  <sheetViews>
    <sheetView tabSelected="1" view="pageBreakPreview" zoomScaleNormal="133" zoomScaleSheetLayoutView="100" workbookViewId="0">
      <selection activeCell="B4" sqref="A4:XFD4"/>
    </sheetView>
  </sheetViews>
  <sheetFormatPr defaultColWidth="7.75" defaultRowHeight="13"/>
  <cols>
    <col min="1" max="1" width="12.33203125" style="55" customWidth="1"/>
    <col min="2" max="2" width="43" style="56" customWidth="1"/>
    <col min="3" max="3" width="11.33203125" style="57" customWidth="1"/>
    <col min="4" max="4" width="5.75" style="57" customWidth="1"/>
    <col min="5" max="5" width="14.58203125" style="55" customWidth="1"/>
    <col min="6" max="16384" width="7.75" style="4"/>
  </cols>
  <sheetData>
    <row r="1" spans="1:6" s="1" customFormat="1" ht="20.149999999999999" customHeight="1">
      <c r="A1" s="135" t="s">
        <v>741</v>
      </c>
      <c r="B1" s="135"/>
      <c r="C1" s="135"/>
      <c r="D1" s="135"/>
      <c r="E1" s="135"/>
    </row>
    <row r="2" spans="1:6" s="1" customFormat="1" ht="15" customHeight="1">
      <c r="A2" s="136" t="s">
        <v>1040</v>
      </c>
      <c r="B2" s="136"/>
      <c r="C2" s="136"/>
      <c r="D2" s="136"/>
      <c r="E2" s="136"/>
    </row>
    <row r="3" spans="1:6" s="1" customFormat="1" ht="20.149999999999999" customHeight="1">
      <c r="A3" s="5" t="s">
        <v>0</v>
      </c>
      <c r="B3" s="137"/>
      <c r="C3" s="138"/>
      <c r="D3" s="138"/>
      <c r="E3" s="139"/>
    </row>
    <row r="4" spans="1:6" s="1" customFormat="1" ht="20.149999999999999" customHeight="1">
      <c r="A4" s="5" t="s">
        <v>1046</v>
      </c>
      <c r="B4" s="137"/>
      <c r="C4" s="138"/>
      <c r="D4" s="138"/>
      <c r="E4" s="139"/>
    </row>
    <row r="5" spans="1:6" s="1" customFormat="1" ht="20.149999999999999" customHeight="1">
      <c r="A5" s="5" t="s">
        <v>1</v>
      </c>
      <c r="B5" s="9"/>
      <c r="C5" s="16" t="s">
        <v>2</v>
      </c>
      <c r="D5" s="137"/>
      <c r="E5" s="139"/>
    </row>
    <row r="6" spans="1:6" s="1" customFormat="1" ht="10" customHeight="1">
      <c r="A6" s="11"/>
      <c r="B6" s="10"/>
      <c r="C6" s="17"/>
      <c r="D6" s="2"/>
      <c r="E6" s="11"/>
    </row>
    <row r="7" spans="1:6" s="1" customFormat="1" ht="18" customHeight="1">
      <c r="A7" s="13" t="s">
        <v>238</v>
      </c>
      <c r="B7" s="10"/>
      <c r="C7" s="17"/>
      <c r="D7" s="2"/>
      <c r="E7" s="11"/>
    </row>
    <row r="8" spans="1:6" ht="26.15" customHeight="1">
      <c r="A8" s="3" t="s">
        <v>3</v>
      </c>
      <c r="B8" s="14" t="s">
        <v>4</v>
      </c>
      <c r="C8" s="3" t="s">
        <v>5</v>
      </c>
      <c r="D8" s="3" t="s">
        <v>6</v>
      </c>
      <c r="E8" s="3" t="s">
        <v>7</v>
      </c>
      <c r="F8" s="134"/>
    </row>
    <row r="9" spans="1:6" ht="39.75" customHeight="1">
      <c r="A9" s="18" t="s">
        <v>8</v>
      </c>
      <c r="B9" s="19"/>
      <c r="C9" s="20" t="s">
        <v>52</v>
      </c>
      <c r="D9" s="21"/>
      <c r="E9" s="21"/>
    </row>
    <row r="10" spans="1:6" ht="66.5" customHeight="1">
      <c r="A10" s="22"/>
      <c r="B10" s="23" t="s">
        <v>442</v>
      </c>
      <c r="C10" s="15" t="s">
        <v>53</v>
      </c>
      <c r="D10" s="5"/>
      <c r="E10" s="15" t="s">
        <v>54</v>
      </c>
    </row>
    <row r="11" spans="1:6" ht="36" customHeight="1">
      <c r="A11" s="24"/>
      <c r="B11" s="18" t="s">
        <v>443</v>
      </c>
      <c r="C11" s="15" t="s">
        <v>55</v>
      </c>
      <c r="D11" s="5"/>
      <c r="E11" s="15" t="s">
        <v>9</v>
      </c>
    </row>
    <row r="12" spans="1:6" ht="70.5" customHeight="1">
      <c r="A12" s="24"/>
      <c r="B12" s="18" t="s">
        <v>444</v>
      </c>
      <c r="C12" s="15" t="s">
        <v>56</v>
      </c>
      <c r="D12" s="5"/>
      <c r="E12" s="15" t="s">
        <v>10</v>
      </c>
    </row>
    <row r="13" spans="1:6" ht="105" customHeight="1">
      <c r="A13" s="25"/>
      <c r="B13" s="18" t="s">
        <v>728</v>
      </c>
      <c r="C13" s="15" t="s">
        <v>57</v>
      </c>
      <c r="D13" s="5"/>
      <c r="E13" s="15" t="s">
        <v>54</v>
      </c>
    </row>
    <row r="14" spans="1:6" ht="39.75" customHeight="1">
      <c r="A14" s="18" t="s">
        <v>59</v>
      </c>
      <c r="B14" s="15"/>
      <c r="C14" s="15" t="s">
        <v>62</v>
      </c>
      <c r="D14" s="5"/>
      <c r="E14" s="15"/>
    </row>
    <row r="15" spans="1:6" ht="32.5" customHeight="1">
      <c r="A15" s="18" t="s">
        <v>58</v>
      </c>
      <c r="B15" s="18" t="s">
        <v>61</v>
      </c>
      <c r="C15" s="15" t="s">
        <v>63</v>
      </c>
      <c r="D15" s="5"/>
      <c r="E15" s="15"/>
    </row>
    <row r="16" spans="1:6" ht="85" customHeight="1">
      <c r="A16" s="18" t="s">
        <v>60</v>
      </c>
      <c r="B16" s="18" t="s">
        <v>65</v>
      </c>
      <c r="C16" s="15" t="s">
        <v>64</v>
      </c>
      <c r="D16" s="5"/>
      <c r="E16" s="15" t="s">
        <v>11</v>
      </c>
    </row>
    <row r="17" spans="1:5" ht="127" customHeight="1">
      <c r="A17" s="18" t="s">
        <v>44</v>
      </c>
      <c r="B17" s="18" t="s">
        <v>809</v>
      </c>
      <c r="C17" s="15" t="s">
        <v>66</v>
      </c>
      <c r="D17" s="5"/>
      <c r="E17" s="15" t="s">
        <v>67</v>
      </c>
    </row>
    <row r="18" spans="1:5" ht="89.5" customHeight="1">
      <c r="A18" s="18" t="s">
        <v>68</v>
      </c>
      <c r="B18" s="18" t="s">
        <v>69</v>
      </c>
      <c r="C18" s="15" t="s">
        <v>70</v>
      </c>
      <c r="D18" s="5"/>
      <c r="E18" s="15" t="s">
        <v>67</v>
      </c>
    </row>
    <row r="19" spans="1:5" ht="38">
      <c r="A19" s="18" t="s">
        <v>71</v>
      </c>
      <c r="B19" s="18" t="s">
        <v>72</v>
      </c>
      <c r="C19" s="15" t="s">
        <v>73</v>
      </c>
      <c r="D19" s="5"/>
      <c r="E19" s="15" t="s">
        <v>74</v>
      </c>
    </row>
    <row r="20" spans="1:5" ht="54.5" customHeight="1">
      <c r="A20" s="27" t="s">
        <v>75</v>
      </c>
      <c r="B20" s="18" t="s">
        <v>78</v>
      </c>
      <c r="C20" s="15" t="s">
        <v>81</v>
      </c>
      <c r="D20" s="5"/>
      <c r="E20" s="15" t="s">
        <v>79</v>
      </c>
    </row>
    <row r="21" spans="1:5" ht="78.5" customHeight="1">
      <c r="A21" s="27" t="s">
        <v>810</v>
      </c>
      <c r="B21" s="18" t="s">
        <v>811</v>
      </c>
      <c r="C21" s="15" t="s">
        <v>76</v>
      </c>
      <c r="D21" s="5"/>
      <c r="E21" s="15" t="s">
        <v>80</v>
      </c>
    </row>
    <row r="22" spans="1:5" ht="50" customHeight="1">
      <c r="A22" s="25"/>
      <c r="B22" s="18" t="s">
        <v>452</v>
      </c>
      <c r="C22" s="15" t="s">
        <v>77</v>
      </c>
      <c r="D22" s="5"/>
      <c r="E22" s="15" t="s">
        <v>812</v>
      </c>
    </row>
    <row r="23" spans="1:5" ht="37.9" customHeight="1">
      <c r="A23" s="18" t="s">
        <v>82</v>
      </c>
      <c r="B23" s="15"/>
      <c r="C23" s="15" t="s">
        <v>84</v>
      </c>
      <c r="D23" s="5"/>
      <c r="E23" s="15"/>
    </row>
    <row r="24" spans="1:5" ht="57.5" customHeight="1">
      <c r="A24" s="26" t="s">
        <v>83</v>
      </c>
      <c r="B24" s="18" t="s">
        <v>85</v>
      </c>
      <c r="C24" s="15" t="s">
        <v>86</v>
      </c>
      <c r="D24" s="5"/>
      <c r="E24" s="15" t="s">
        <v>12</v>
      </c>
    </row>
    <row r="25" spans="1:5" ht="51.5" customHeight="1">
      <c r="A25" s="24"/>
      <c r="B25" s="18" t="s">
        <v>87</v>
      </c>
      <c r="C25" s="15" t="s">
        <v>88</v>
      </c>
      <c r="D25" s="5"/>
      <c r="E25" s="15" t="s">
        <v>12</v>
      </c>
    </row>
    <row r="26" spans="1:5" ht="38">
      <c r="A26" s="24"/>
      <c r="B26" s="18" t="s">
        <v>453</v>
      </c>
      <c r="C26" s="15" t="s">
        <v>89</v>
      </c>
      <c r="D26" s="5"/>
      <c r="E26" s="15" t="s">
        <v>813</v>
      </c>
    </row>
    <row r="27" spans="1:5" ht="76" customHeight="1">
      <c r="A27" s="24"/>
      <c r="B27" s="18" t="s">
        <v>814</v>
      </c>
      <c r="C27" s="15" t="s">
        <v>815</v>
      </c>
      <c r="D27" s="5"/>
      <c r="E27" s="15" t="s">
        <v>12</v>
      </c>
    </row>
    <row r="28" spans="1:5" ht="57">
      <c r="A28" s="24"/>
      <c r="B28" s="18" t="s">
        <v>90</v>
      </c>
      <c r="C28" s="15" t="s">
        <v>91</v>
      </c>
      <c r="D28" s="5"/>
      <c r="E28" s="15" t="s">
        <v>12</v>
      </c>
    </row>
    <row r="29" spans="1:5" ht="28.5">
      <c r="A29" s="24"/>
      <c r="B29" s="18" t="s">
        <v>454</v>
      </c>
      <c r="C29" s="15" t="s">
        <v>92</v>
      </c>
      <c r="D29" s="5"/>
      <c r="E29" s="15" t="s">
        <v>816</v>
      </c>
    </row>
    <row r="30" spans="1:5" ht="28.5">
      <c r="A30" s="24"/>
      <c r="B30" s="18" t="s">
        <v>93</v>
      </c>
      <c r="C30" s="15" t="s">
        <v>94</v>
      </c>
      <c r="D30" s="5"/>
      <c r="E30" s="15" t="s">
        <v>12</v>
      </c>
    </row>
    <row r="31" spans="1:5" ht="88" customHeight="1">
      <c r="A31" s="24"/>
      <c r="B31" s="18" t="s">
        <v>817</v>
      </c>
      <c r="C31" s="15" t="s">
        <v>95</v>
      </c>
      <c r="D31" s="5"/>
      <c r="E31" s="15" t="s">
        <v>96</v>
      </c>
    </row>
    <row r="32" spans="1:5" ht="57">
      <c r="A32" s="24"/>
      <c r="B32" s="18" t="s">
        <v>733</v>
      </c>
      <c r="C32" s="15" t="s">
        <v>97</v>
      </c>
      <c r="D32" s="5"/>
      <c r="E32" s="15" t="s">
        <v>13</v>
      </c>
    </row>
    <row r="33" spans="1:5" ht="72" customHeight="1">
      <c r="A33" s="24"/>
      <c r="B33" s="15" t="s">
        <v>98</v>
      </c>
      <c r="C33" s="15" t="s">
        <v>100</v>
      </c>
      <c r="D33" s="5"/>
      <c r="E33" s="15" t="s">
        <v>101</v>
      </c>
    </row>
    <row r="34" spans="1:5" ht="94" customHeight="1">
      <c r="A34" s="24"/>
      <c r="B34" s="15" t="s">
        <v>99</v>
      </c>
      <c r="C34" s="15" t="s">
        <v>102</v>
      </c>
      <c r="D34" s="5"/>
      <c r="E34" s="15" t="s">
        <v>101</v>
      </c>
    </row>
    <row r="35" spans="1:5" ht="111.5" customHeight="1">
      <c r="A35" s="25"/>
      <c r="B35" s="15" t="s">
        <v>103</v>
      </c>
      <c r="C35" s="15" t="s">
        <v>104</v>
      </c>
      <c r="D35" s="5"/>
      <c r="E35" s="15" t="s">
        <v>101</v>
      </c>
    </row>
    <row r="36" spans="1:5" ht="39.75" customHeight="1">
      <c r="A36" s="15" t="s">
        <v>105</v>
      </c>
      <c r="B36" s="15"/>
      <c r="C36" s="15" t="s">
        <v>84</v>
      </c>
      <c r="D36" s="5"/>
      <c r="E36" s="15"/>
    </row>
    <row r="37" spans="1:5" ht="76" customHeight="1">
      <c r="A37" s="26" t="s">
        <v>106</v>
      </c>
      <c r="B37" s="18" t="s">
        <v>14</v>
      </c>
      <c r="C37" s="15" t="s">
        <v>107</v>
      </c>
      <c r="D37" s="5"/>
      <c r="E37" s="15" t="s">
        <v>245</v>
      </c>
    </row>
    <row r="38" spans="1:5" ht="47.5">
      <c r="A38" s="25"/>
      <c r="B38" s="18" t="s">
        <v>108</v>
      </c>
      <c r="C38" s="15" t="s">
        <v>109</v>
      </c>
      <c r="D38" s="5"/>
      <c r="E38" s="15" t="s">
        <v>244</v>
      </c>
    </row>
    <row r="39" spans="1:5" ht="38">
      <c r="A39" s="15" t="s">
        <v>110</v>
      </c>
      <c r="B39" s="28" t="s">
        <v>15</v>
      </c>
      <c r="C39" s="15" t="s">
        <v>240</v>
      </c>
      <c r="D39" s="5"/>
      <c r="E39" s="15" t="s">
        <v>101</v>
      </c>
    </row>
    <row r="40" spans="1:5" ht="38">
      <c r="A40" s="15" t="s">
        <v>239</v>
      </c>
      <c r="B40" s="29" t="s">
        <v>111</v>
      </c>
      <c r="C40" s="15" t="s">
        <v>818</v>
      </c>
      <c r="D40" s="6"/>
      <c r="E40" s="22" t="s">
        <v>101</v>
      </c>
    </row>
    <row r="41" spans="1:5" ht="38">
      <c r="A41" s="41" t="s">
        <v>397</v>
      </c>
      <c r="B41" s="28" t="s">
        <v>742</v>
      </c>
      <c r="C41" s="15" t="s">
        <v>241</v>
      </c>
      <c r="D41" s="5"/>
      <c r="E41" s="15" t="s">
        <v>242</v>
      </c>
    </row>
    <row r="42" spans="1:5" ht="47.5">
      <c r="A42" s="24" t="s">
        <v>398</v>
      </c>
      <c r="B42" s="28" t="s">
        <v>451</v>
      </c>
      <c r="C42" s="15" t="s">
        <v>243</v>
      </c>
      <c r="D42" s="5"/>
      <c r="E42" s="15" t="s">
        <v>24</v>
      </c>
    </row>
    <row r="43" spans="1:5" ht="45.5" customHeight="1">
      <c r="A43" s="25"/>
      <c r="B43" s="28" t="s">
        <v>450</v>
      </c>
      <c r="C43" s="30" t="s">
        <v>246</v>
      </c>
      <c r="D43" s="5"/>
      <c r="E43" s="15" t="s">
        <v>24</v>
      </c>
    </row>
    <row r="44" spans="1:5" ht="49" customHeight="1">
      <c r="A44" s="18" t="s">
        <v>399</v>
      </c>
      <c r="B44" s="28" t="s">
        <v>743</v>
      </c>
      <c r="C44" s="30" t="s">
        <v>247</v>
      </c>
      <c r="D44" s="5"/>
      <c r="E44" s="15" t="s">
        <v>248</v>
      </c>
    </row>
    <row r="45" spans="1:5" ht="60.75" customHeight="1">
      <c r="A45" s="27" t="s">
        <v>400</v>
      </c>
      <c r="B45" s="31" t="s">
        <v>449</v>
      </c>
      <c r="C45" s="30" t="s">
        <v>249</v>
      </c>
      <c r="D45" s="5"/>
      <c r="E45" s="15" t="s">
        <v>250</v>
      </c>
    </row>
    <row r="46" spans="1:5" ht="49.5" customHeight="1">
      <c r="A46" s="25"/>
      <c r="B46" s="31" t="s">
        <v>455</v>
      </c>
      <c r="C46" s="30" t="s">
        <v>251</v>
      </c>
      <c r="D46" s="5"/>
      <c r="E46" s="15" t="s">
        <v>250</v>
      </c>
    </row>
    <row r="47" spans="1:5" ht="38.5" customHeight="1">
      <c r="A47" s="27" t="s">
        <v>401</v>
      </c>
      <c r="B47" s="31" t="s">
        <v>448</v>
      </c>
      <c r="C47" s="30" t="s">
        <v>820</v>
      </c>
      <c r="D47" s="5"/>
      <c r="E47" s="15" t="s">
        <v>254</v>
      </c>
    </row>
    <row r="48" spans="1:5" ht="47.5">
      <c r="A48" s="25"/>
      <c r="B48" s="31" t="s">
        <v>478</v>
      </c>
      <c r="C48" s="30" t="s">
        <v>479</v>
      </c>
      <c r="D48" s="5"/>
      <c r="E48" s="15" t="s">
        <v>28</v>
      </c>
    </row>
    <row r="49" spans="1:5" ht="38">
      <c r="A49" s="27" t="s">
        <v>402</v>
      </c>
      <c r="B49" s="31" t="s">
        <v>445</v>
      </c>
      <c r="C49" s="30" t="s">
        <v>480</v>
      </c>
      <c r="D49" s="5"/>
      <c r="E49" s="15" t="s">
        <v>45</v>
      </c>
    </row>
    <row r="50" spans="1:5" ht="45.5" customHeight="1">
      <c r="A50" s="24"/>
      <c r="B50" s="31" t="s">
        <v>446</v>
      </c>
      <c r="C50" s="30" t="s">
        <v>255</v>
      </c>
      <c r="D50" s="5"/>
      <c r="E50" s="15" t="s">
        <v>821</v>
      </c>
    </row>
    <row r="51" spans="1:5" ht="53" customHeight="1">
      <c r="A51" s="24"/>
      <c r="B51" s="31" t="s">
        <v>744</v>
      </c>
      <c r="C51" s="30" t="s">
        <v>256</v>
      </c>
      <c r="D51" s="5"/>
      <c r="E51" s="15" t="s">
        <v>822</v>
      </c>
    </row>
    <row r="52" spans="1:5" ht="45.5" customHeight="1">
      <c r="A52" s="25"/>
      <c r="B52" s="31" t="s">
        <v>447</v>
      </c>
      <c r="C52" s="30" t="s">
        <v>257</v>
      </c>
      <c r="D52" s="5"/>
      <c r="E52" s="15" t="s">
        <v>46</v>
      </c>
    </row>
    <row r="53" spans="1:5" ht="48.5" customHeight="1">
      <c r="A53" s="24" t="s">
        <v>405</v>
      </c>
      <c r="B53" s="28" t="s">
        <v>17</v>
      </c>
      <c r="C53" s="30" t="s">
        <v>258</v>
      </c>
      <c r="D53" s="5"/>
      <c r="E53" s="15" t="s">
        <v>101</v>
      </c>
    </row>
    <row r="54" spans="1:5" ht="28.5">
      <c r="A54" s="25"/>
      <c r="B54" s="28" t="s">
        <v>19</v>
      </c>
      <c r="C54" s="30" t="s">
        <v>481</v>
      </c>
      <c r="D54" s="5"/>
      <c r="E54" s="15" t="s">
        <v>24</v>
      </c>
    </row>
    <row r="55" spans="1:5" ht="65.5" customHeight="1">
      <c r="A55" s="24" t="s">
        <v>823</v>
      </c>
      <c r="B55" s="28" t="s">
        <v>20</v>
      </c>
      <c r="C55" s="30" t="s">
        <v>482</v>
      </c>
      <c r="D55" s="5"/>
      <c r="E55" s="15" t="s">
        <v>24</v>
      </c>
    </row>
    <row r="56" spans="1:5" ht="42.75" customHeight="1">
      <c r="A56" s="24"/>
      <c r="B56" s="32" t="s">
        <v>483</v>
      </c>
      <c r="C56" s="33" t="s">
        <v>259</v>
      </c>
      <c r="D56" s="6"/>
      <c r="E56" s="22" t="s">
        <v>24</v>
      </c>
    </row>
    <row r="57" spans="1:5" ht="27.5" customHeight="1">
      <c r="A57" s="25"/>
      <c r="B57" s="34" t="s">
        <v>484</v>
      </c>
      <c r="C57" s="34"/>
      <c r="D57" s="7"/>
      <c r="E57" s="25"/>
    </row>
    <row r="58" spans="1:5" ht="38.25" customHeight="1">
      <c r="A58" s="26" t="s">
        <v>403</v>
      </c>
      <c r="B58" s="31" t="s">
        <v>252</v>
      </c>
      <c r="C58" s="30" t="s">
        <v>260</v>
      </c>
      <c r="D58" s="5"/>
      <c r="E58" s="15" t="s">
        <v>261</v>
      </c>
    </row>
    <row r="59" spans="1:5" ht="47.25" customHeight="1">
      <c r="A59" s="24"/>
      <c r="B59" s="31" t="s">
        <v>456</v>
      </c>
      <c r="C59" s="30" t="s">
        <v>485</v>
      </c>
      <c r="D59" s="5"/>
      <c r="E59" s="15" t="s">
        <v>261</v>
      </c>
    </row>
    <row r="60" spans="1:5" ht="48.75" customHeight="1">
      <c r="A60" s="24"/>
      <c r="B60" s="37" t="s">
        <v>486</v>
      </c>
      <c r="C60" s="33" t="s">
        <v>487</v>
      </c>
      <c r="D60" s="6"/>
      <c r="E60" s="22" t="s">
        <v>261</v>
      </c>
    </row>
    <row r="61" spans="1:5">
      <c r="A61" s="24"/>
      <c r="B61" s="49" t="s">
        <v>824</v>
      </c>
      <c r="C61" s="35"/>
      <c r="D61" s="8"/>
      <c r="E61" s="24"/>
    </row>
    <row r="62" spans="1:5" ht="90.75" customHeight="1">
      <c r="A62" s="24"/>
      <c r="B62" s="49" t="s">
        <v>825</v>
      </c>
      <c r="C62" s="35"/>
      <c r="D62" s="8"/>
      <c r="E62" s="24"/>
    </row>
    <row r="63" spans="1:5">
      <c r="A63" s="24"/>
      <c r="B63" s="49" t="s">
        <v>826</v>
      </c>
      <c r="C63" s="35"/>
      <c r="D63" s="8"/>
      <c r="E63" s="24"/>
    </row>
    <row r="64" spans="1:5">
      <c r="A64" s="24"/>
      <c r="B64" s="49" t="s">
        <v>827</v>
      </c>
      <c r="C64" s="35"/>
      <c r="D64" s="8"/>
      <c r="E64" s="24"/>
    </row>
    <row r="65" spans="1:5" ht="48.75" customHeight="1">
      <c r="A65" s="24"/>
      <c r="B65" s="51" t="s">
        <v>828</v>
      </c>
      <c r="C65" s="34"/>
      <c r="D65" s="7"/>
      <c r="E65" s="25"/>
    </row>
    <row r="66" spans="1:5" ht="36" customHeight="1">
      <c r="A66" s="24"/>
      <c r="B66" s="31" t="s">
        <v>829</v>
      </c>
      <c r="C66" s="30" t="s">
        <v>262</v>
      </c>
      <c r="D66" s="5"/>
      <c r="E66" s="15" t="s">
        <v>21</v>
      </c>
    </row>
    <row r="67" spans="1:5" ht="44.25" customHeight="1">
      <c r="A67" s="25"/>
      <c r="B67" s="31" t="s">
        <v>488</v>
      </c>
      <c r="C67" s="30" t="s">
        <v>263</v>
      </c>
      <c r="D67" s="5"/>
      <c r="E67" s="15" t="s">
        <v>16</v>
      </c>
    </row>
    <row r="68" spans="1:5" ht="38">
      <c r="A68" s="24" t="s">
        <v>253</v>
      </c>
      <c r="B68" s="42" t="s">
        <v>112</v>
      </c>
      <c r="C68" s="30" t="s">
        <v>489</v>
      </c>
      <c r="D68" s="5"/>
      <c r="E68" s="15" t="s">
        <v>264</v>
      </c>
    </row>
    <row r="69" spans="1:5" ht="95.5" customHeight="1">
      <c r="A69" s="24"/>
      <c r="B69" s="42" t="s">
        <v>457</v>
      </c>
      <c r="C69" s="30" t="s">
        <v>265</v>
      </c>
      <c r="D69" s="5"/>
      <c r="E69" s="15" t="s">
        <v>264</v>
      </c>
    </row>
    <row r="70" spans="1:5" ht="36" customHeight="1">
      <c r="A70" s="24"/>
      <c r="B70" s="42" t="s">
        <v>113</v>
      </c>
      <c r="C70" s="30" t="s">
        <v>266</v>
      </c>
      <c r="D70" s="5"/>
      <c r="E70" s="15" t="s">
        <v>264</v>
      </c>
    </row>
    <row r="71" spans="1:5" ht="38">
      <c r="A71" s="24"/>
      <c r="B71" s="42" t="s">
        <v>114</v>
      </c>
      <c r="C71" s="30" t="s">
        <v>267</v>
      </c>
      <c r="D71" s="5"/>
      <c r="E71" s="15" t="s">
        <v>264</v>
      </c>
    </row>
    <row r="72" spans="1:5" ht="57.5" customHeight="1">
      <c r="A72" s="25"/>
      <c r="B72" s="42" t="s">
        <v>831</v>
      </c>
      <c r="C72" s="30" t="s">
        <v>268</v>
      </c>
      <c r="D72" s="5"/>
      <c r="E72" s="15" t="s">
        <v>264</v>
      </c>
    </row>
    <row r="73" spans="1:5" ht="64.5" customHeight="1">
      <c r="A73" s="24" t="s">
        <v>830</v>
      </c>
      <c r="B73" s="32" t="s">
        <v>115</v>
      </c>
      <c r="C73" s="33" t="s">
        <v>490</v>
      </c>
      <c r="D73" s="6"/>
      <c r="E73" s="22" t="s">
        <v>264</v>
      </c>
    </row>
    <row r="74" spans="1:5" ht="44.5" customHeight="1">
      <c r="A74" s="24"/>
      <c r="B74" s="34" t="s">
        <v>729</v>
      </c>
      <c r="C74" s="34"/>
      <c r="D74" s="7"/>
      <c r="E74" s="25"/>
    </row>
    <row r="75" spans="1:5" ht="69.75" customHeight="1">
      <c r="A75" s="24"/>
      <c r="B75" s="32" t="s">
        <v>116</v>
      </c>
      <c r="C75" s="33" t="s">
        <v>491</v>
      </c>
      <c r="D75" s="6"/>
      <c r="E75" s="22" t="s">
        <v>24</v>
      </c>
    </row>
    <row r="76" spans="1:5" ht="48.5" customHeight="1">
      <c r="A76" s="25"/>
      <c r="B76" s="34" t="s">
        <v>117</v>
      </c>
      <c r="C76" s="36"/>
      <c r="D76" s="7"/>
      <c r="E76" s="25"/>
    </row>
    <row r="77" spans="1:5" ht="49.5" customHeight="1">
      <c r="A77" s="27" t="s">
        <v>832</v>
      </c>
      <c r="B77" s="31" t="s">
        <v>22</v>
      </c>
      <c r="C77" s="30" t="s">
        <v>819</v>
      </c>
      <c r="D77" s="5"/>
      <c r="E77" s="15" t="s">
        <v>47</v>
      </c>
    </row>
    <row r="78" spans="1:5" ht="62.25" customHeight="1">
      <c r="A78" s="25"/>
      <c r="B78" s="31" t="s">
        <v>23</v>
      </c>
      <c r="C78" s="30" t="s">
        <v>269</v>
      </c>
      <c r="D78" s="5"/>
      <c r="E78" s="15" t="s">
        <v>48</v>
      </c>
    </row>
    <row r="79" spans="1:5" ht="64" customHeight="1">
      <c r="A79" s="24" t="s">
        <v>833</v>
      </c>
      <c r="B79" s="28" t="s">
        <v>118</v>
      </c>
      <c r="C79" s="30" t="s">
        <v>270</v>
      </c>
      <c r="D79" s="5"/>
      <c r="E79" s="15" t="s">
        <v>24</v>
      </c>
    </row>
    <row r="80" spans="1:5" ht="38">
      <c r="A80" s="24"/>
      <c r="B80" s="28" t="s">
        <v>119</v>
      </c>
      <c r="C80" s="30" t="s">
        <v>271</v>
      </c>
      <c r="D80" s="5"/>
      <c r="E80" s="15" t="s">
        <v>24</v>
      </c>
    </row>
    <row r="81" spans="1:5" ht="66" customHeight="1">
      <c r="A81" s="24"/>
      <c r="B81" s="28" t="s">
        <v>458</v>
      </c>
      <c r="C81" s="30" t="s">
        <v>272</v>
      </c>
      <c r="D81" s="5"/>
      <c r="E81" s="15" t="s">
        <v>24</v>
      </c>
    </row>
    <row r="82" spans="1:5" ht="46.5" customHeight="1">
      <c r="A82" s="24"/>
      <c r="B82" s="28" t="s">
        <v>459</v>
      </c>
      <c r="C82" s="30" t="s">
        <v>492</v>
      </c>
      <c r="D82" s="5"/>
      <c r="E82" s="15" t="s">
        <v>24</v>
      </c>
    </row>
    <row r="83" spans="1:5" ht="28.5">
      <c r="A83" s="25"/>
      <c r="B83" s="28" t="s">
        <v>460</v>
      </c>
      <c r="C83" s="30" t="s">
        <v>273</v>
      </c>
      <c r="D83" s="5"/>
      <c r="E83" s="15" t="s">
        <v>24</v>
      </c>
    </row>
    <row r="84" spans="1:5" ht="57">
      <c r="A84" s="27" t="s">
        <v>290</v>
      </c>
      <c r="B84" s="31" t="s">
        <v>120</v>
      </c>
      <c r="C84" s="30" t="s">
        <v>274</v>
      </c>
      <c r="D84" s="5"/>
      <c r="E84" s="15" t="s">
        <v>275</v>
      </c>
    </row>
    <row r="85" spans="1:5" ht="78.5" customHeight="1">
      <c r="A85" s="24"/>
      <c r="B85" s="31" t="s">
        <v>461</v>
      </c>
      <c r="C85" s="30" t="s">
        <v>276</v>
      </c>
      <c r="D85" s="5"/>
      <c r="E85" s="15" t="s">
        <v>277</v>
      </c>
    </row>
    <row r="86" spans="1:5" ht="47.5">
      <c r="A86" s="24"/>
      <c r="B86" s="31" t="s">
        <v>121</v>
      </c>
      <c r="C86" s="30" t="s">
        <v>281</v>
      </c>
      <c r="D86" s="5"/>
      <c r="E86" s="15" t="s">
        <v>280</v>
      </c>
    </row>
    <row r="87" spans="1:5" ht="38">
      <c r="A87" s="24"/>
      <c r="B87" s="37" t="s">
        <v>730</v>
      </c>
      <c r="C87" s="33" t="s">
        <v>278</v>
      </c>
      <c r="D87" s="6"/>
      <c r="E87" s="22" t="s">
        <v>834</v>
      </c>
    </row>
    <row r="88" spans="1:5" ht="104.5" customHeight="1">
      <c r="A88" s="24"/>
      <c r="B88" s="38" t="s">
        <v>835</v>
      </c>
      <c r="C88" s="33" t="s">
        <v>493</v>
      </c>
      <c r="D88" s="6"/>
      <c r="E88" s="22" t="s">
        <v>279</v>
      </c>
    </row>
    <row r="89" spans="1:5" ht="69.5" customHeight="1">
      <c r="A89" s="24"/>
      <c r="B89" s="31" t="s">
        <v>836</v>
      </c>
      <c r="C89" s="30" t="s">
        <v>282</v>
      </c>
      <c r="D89" s="5"/>
      <c r="E89" s="15" t="s">
        <v>283</v>
      </c>
    </row>
    <row r="90" spans="1:5" ht="38">
      <c r="A90" s="24"/>
      <c r="B90" s="31" t="s">
        <v>462</v>
      </c>
      <c r="C90" s="30" t="s">
        <v>284</v>
      </c>
      <c r="D90" s="5"/>
      <c r="E90" s="15" t="s">
        <v>18</v>
      </c>
    </row>
    <row r="91" spans="1:5" ht="42.5" customHeight="1">
      <c r="A91" s="24"/>
      <c r="B91" s="31" t="s">
        <v>463</v>
      </c>
      <c r="C91" s="30" t="s">
        <v>285</v>
      </c>
      <c r="D91" s="5"/>
      <c r="E91" s="15" t="s">
        <v>286</v>
      </c>
    </row>
    <row r="92" spans="1:5" ht="62.25" customHeight="1">
      <c r="A92" s="24"/>
      <c r="B92" s="31" t="s">
        <v>494</v>
      </c>
      <c r="C92" s="30" t="s">
        <v>495</v>
      </c>
      <c r="D92" s="5"/>
      <c r="E92" s="15" t="s">
        <v>287</v>
      </c>
    </row>
    <row r="93" spans="1:5" ht="57.75" customHeight="1">
      <c r="A93" s="24"/>
      <c r="B93" s="38" t="s">
        <v>734</v>
      </c>
      <c r="C93" s="33" t="s">
        <v>496</v>
      </c>
      <c r="D93" s="6"/>
      <c r="E93" s="22" t="s">
        <v>288</v>
      </c>
    </row>
    <row r="94" spans="1:5" ht="38">
      <c r="A94" s="25"/>
      <c r="B94" s="31" t="s">
        <v>497</v>
      </c>
      <c r="C94" s="30" t="s">
        <v>498</v>
      </c>
      <c r="D94" s="5"/>
      <c r="E94" s="15" t="s">
        <v>289</v>
      </c>
    </row>
    <row r="95" spans="1:5" ht="28.5">
      <c r="A95" s="27" t="s">
        <v>292</v>
      </c>
      <c r="B95" s="37" t="s">
        <v>837</v>
      </c>
      <c r="C95" s="33" t="s">
        <v>291</v>
      </c>
      <c r="D95" s="6"/>
      <c r="E95" s="22"/>
    </row>
    <row r="96" spans="1:5" ht="44.5" customHeight="1">
      <c r="A96" s="24"/>
      <c r="B96" s="49" t="s">
        <v>838</v>
      </c>
      <c r="C96" s="35"/>
      <c r="D96" s="8"/>
      <c r="E96" s="24" t="s">
        <v>293</v>
      </c>
    </row>
    <row r="97" spans="1:5" ht="57" customHeight="1">
      <c r="A97" s="24"/>
      <c r="B97" s="49" t="s">
        <v>839</v>
      </c>
      <c r="C97" s="35"/>
      <c r="D97" s="8"/>
      <c r="E97" s="24" t="s">
        <v>294</v>
      </c>
    </row>
    <row r="98" spans="1:5" ht="35.5" customHeight="1">
      <c r="A98" s="24"/>
      <c r="B98" s="49" t="s">
        <v>840</v>
      </c>
      <c r="C98" s="35"/>
      <c r="D98" s="8"/>
      <c r="E98" s="24" t="s">
        <v>295</v>
      </c>
    </row>
    <row r="99" spans="1:5" ht="23.5" customHeight="1">
      <c r="A99" s="24"/>
      <c r="B99" s="51" t="s">
        <v>841</v>
      </c>
      <c r="C99" s="34"/>
      <c r="D99" s="7"/>
      <c r="E99" s="25" t="s">
        <v>296</v>
      </c>
    </row>
    <row r="100" spans="1:5" ht="45.5" customHeight="1">
      <c r="A100" s="25"/>
      <c r="B100" s="28" t="s">
        <v>122</v>
      </c>
      <c r="C100" s="36" t="s">
        <v>808</v>
      </c>
      <c r="D100" s="5"/>
      <c r="E100" s="15" t="s">
        <v>842</v>
      </c>
    </row>
    <row r="101" spans="1:5" ht="44" customHeight="1">
      <c r="A101" s="15" t="s">
        <v>297</v>
      </c>
      <c r="B101" s="28" t="s">
        <v>123</v>
      </c>
      <c r="C101" s="30" t="s">
        <v>299</v>
      </c>
      <c r="D101" s="5"/>
      <c r="E101" s="15" t="s">
        <v>24</v>
      </c>
    </row>
    <row r="102" spans="1:5" ht="36" customHeight="1">
      <c r="A102" s="27" t="s">
        <v>298</v>
      </c>
      <c r="B102" s="31" t="s">
        <v>25</v>
      </c>
      <c r="C102" s="30" t="s">
        <v>300</v>
      </c>
      <c r="D102" s="5"/>
      <c r="E102" s="15" t="s">
        <v>301</v>
      </c>
    </row>
    <row r="103" spans="1:5" ht="57.5" customHeight="1">
      <c r="A103" s="24"/>
      <c r="B103" s="31" t="s">
        <v>406</v>
      </c>
      <c r="C103" s="30" t="s">
        <v>304</v>
      </c>
      <c r="D103" s="5"/>
      <c r="E103" s="15" t="s">
        <v>302</v>
      </c>
    </row>
    <row r="104" spans="1:5" ht="58" customHeight="1">
      <c r="A104" s="25"/>
      <c r="B104" s="31" t="s">
        <v>464</v>
      </c>
      <c r="C104" s="30" t="s">
        <v>499</v>
      </c>
      <c r="D104" s="5"/>
      <c r="E104" s="15" t="s">
        <v>303</v>
      </c>
    </row>
    <row r="105" spans="1:5" ht="34" customHeight="1">
      <c r="A105" s="24" t="s">
        <v>305</v>
      </c>
      <c r="B105" s="28" t="s">
        <v>26</v>
      </c>
      <c r="C105" s="30" t="s">
        <v>500</v>
      </c>
      <c r="D105" s="5"/>
      <c r="E105" s="15" t="s">
        <v>101</v>
      </c>
    </row>
    <row r="106" spans="1:5" ht="48.5" customHeight="1">
      <c r="A106" s="24"/>
      <c r="B106" s="28" t="s">
        <v>27</v>
      </c>
      <c r="C106" s="30" t="s">
        <v>501</v>
      </c>
      <c r="D106" s="5"/>
      <c r="E106" s="15" t="s">
        <v>101</v>
      </c>
    </row>
    <row r="107" spans="1:5" ht="38">
      <c r="A107" s="25"/>
      <c r="B107" s="28" t="s">
        <v>465</v>
      </c>
      <c r="C107" s="30" t="s">
        <v>502</v>
      </c>
      <c r="D107" s="5"/>
      <c r="E107" s="15" t="s">
        <v>101</v>
      </c>
    </row>
    <row r="108" spans="1:5" ht="45.5" customHeight="1">
      <c r="A108" s="18" t="s">
        <v>306</v>
      </c>
      <c r="B108" s="28" t="s">
        <v>745</v>
      </c>
      <c r="C108" s="30" t="s">
        <v>307</v>
      </c>
      <c r="D108" s="5"/>
      <c r="E108" s="15" t="s">
        <v>308</v>
      </c>
    </row>
    <row r="109" spans="1:5" ht="47.5">
      <c r="A109" s="24" t="s">
        <v>309</v>
      </c>
      <c r="B109" s="32" t="s">
        <v>124</v>
      </c>
      <c r="C109" s="33" t="s">
        <v>310</v>
      </c>
      <c r="D109" s="6"/>
      <c r="E109" s="22" t="s">
        <v>101</v>
      </c>
    </row>
    <row r="110" spans="1:5" ht="32.5" customHeight="1">
      <c r="A110" s="24"/>
      <c r="B110" s="35" t="s">
        <v>125</v>
      </c>
      <c r="C110" s="35"/>
      <c r="D110" s="8"/>
      <c r="E110" s="24"/>
    </row>
    <row r="111" spans="1:5" ht="31" customHeight="1">
      <c r="A111" s="25"/>
      <c r="B111" s="34" t="s">
        <v>731</v>
      </c>
      <c r="C111" s="34"/>
      <c r="D111" s="7"/>
      <c r="E111" s="25"/>
    </row>
    <row r="112" spans="1:5" ht="42" customHeight="1">
      <c r="A112" s="24" t="s">
        <v>311</v>
      </c>
      <c r="B112" s="28" t="s">
        <v>466</v>
      </c>
      <c r="C112" s="30" t="s">
        <v>312</v>
      </c>
      <c r="D112" s="5"/>
      <c r="E112" s="15" t="s">
        <v>24</v>
      </c>
    </row>
    <row r="113" spans="1:5" ht="45.5" customHeight="1">
      <c r="A113" s="25"/>
      <c r="B113" s="28" t="s">
        <v>503</v>
      </c>
      <c r="C113" s="30" t="s">
        <v>313</v>
      </c>
      <c r="D113" s="5"/>
      <c r="E113" s="15" t="s">
        <v>24</v>
      </c>
    </row>
    <row r="114" spans="1:5" ht="33" customHeight="1">
      <c r="A114" s="39" t="s">
        <v>314</v>
      </c>
      <c r="B114" s="32" t="s">
        <v>746</v>
      </c>
      <c r="C114" s="33" t="s">
        <v>853</v>
      </c>
      <c r="D114" s="6"/>
      <c r="E114" s="22" t="s">
        <v>31</v>
      </c>
    </row>
    <row r="115" spans="1:5">
      <c r="A115" s="40"/>
      <c r="B115" s="49" t="s">
        <v>843</v>
      </c>
      <c r="C115" s="35"/>
      <c r="D115" s="8"/>
      <c r="E115" s="24"/>
    </row>
    <row r="116" spans="1:5">
      <c r="A116" s="40"/>
      <c r="B116" s="49" t="s">
        <v>844</v>
      </c>
      <c r="C116" s="35"/>
      <c r="D116" s="8"/>
      <c r="E116" s="24"/>
    </row>
    <row r="117" spans="1:5">
      <c r="A117" s="40"/>
      <c r="B117" s="49" t="s">
        <v>845</v>
      </c>
      <c r="C117" s="35"/>
      <c r="D117" s="8"/>
      <c r="E117" s="24"/>
    </row>
    <row r="118" spans="1:5" ht="23.5" customHeight="1">
      <c r="A118" s="40"/>
      <c r="B118" s="49" t="s">
        <v>846</v>
      </c>
      <c r="C118" s="35"/>
      <c r="D118" s="8"/>
      <c r="E118" s="24"/>
    </row>
    <row r="119" spans="1:5">
      <c r="A119" s="40"/>
      <c r="B119" s="49" t="s">
        <v>847</v>
      </c>
      <c r="C119" s="35"/>
      <c r="D119" s="8"/>
      <c r="E119" s="24"/>
    </row>
    <row r="120" spans="1:5">
      <c r="A120" s="40"/>
      <c r="B120" s="49" t="s">
        <v>848</v>
      </c>
      <c r="C120" s="35"/>
      <c r="D120" s="8"/>
      <c r="E120" s="24"/>
    </row>
    <row r="121" spans="1:5">
      <c r="A121" s="40"/>
      <c r="B121" s="49" t="s">
        <v>849</v>
      </c>
      <c r="C121" s="35"/>
      <c r="D121" s="8"/>
      <c r="E121" s="24"/>
    </row>
    <row r="122" spans="1:5" ht="23.5" customHeight="1">
      <c r="A122" s="40"/>
      <c r="B122" s="49" t="s">
        <v>850</v>
      </c>
      <c r="C122" s="35"/>
      <c r="D122" s="8"/>
      <c r="E122" s="24"/>
    </row>
    <row r="123" spans="1:5">
      <c r="A123" s="40"/>
      <c r="B123" s="49" t="s">
        <v>851</v>
      </c>
      <c r="C123" s="35"/>
      <c r="D123" s="8"/>
      <c r="E123" s="24"/>
    </row>
    <row r="124" spans="1:5">
      <c r="A124" s="40"/>
      <c r="B124" s="51" t="s">
        <v>852</v>
      </c>
      <c r="C124" s="34"/>
      <c r="D124" s="7"/>
      <c r="E124" s="25"/>
    </row>
    <row r="125" spans="1:5" ht="36" customHeight="1">
      <c r="A125" s="59" t="s">
        <v>504</v>
      </c>
      <c r="B125" s="31" t="s">
        <v>467</v>
      </c>
      <c r="C125" s="30" t="s">
        <v>505</v>
      </c>
      <c r="D125" s="5"/>
      <c r="E125" s="15" t="s">
        <v>32</v>
      </c>
    </row>
    <row r="126" spans="1:5" ht="37.5" customHeight="1">
      <c r="A126" s="24"/>
      <c r="B126" s="31" t="s">
        <v>506</v>
      </c>
      <c r="C126" s="30" t="s">
        <v>507</v>
      </c>
      <c r="D126" s="5"/>
      <c r="E126" s="15" t="s">
        <v>250</v>
      </c>
    </row>
    <row r="127" spans="1:5" ht="55.5" customHeight="1">
      <c r="A127" s="24"/>
      <c r="B127" s="31" t="s">
        <v>29</v>
      </c>
      <c r="C127" s="30" t="s">
        <v>508</v>
      </c>
      <c r="D127" s="5"/>
      <c r="E127" s="15" t="s">
        <v>854</v>
      </c>
    </row>
    <row r="128" spans="1:5" ht="52.5" customHeight="1">
      <c r="A128" s="24"/>
      <c r="B128" s="31" t="s">
        <v>509</v>
      </c>
      <c r="C128" s="30" t="s">
        <v>510</v>
      </c>
      <c r="D128" s="5"/>
      <c r="E128" s="15" t="s">
        <v>315</v>
      </c>
    </row>
    <row r="129" spans="1:5" ht="28.5">
      <c r="A129" s="24"/>
      <c r="B129" s="31" t="s">
        <v>316</v>
      </c>
      <c r="C129" s="30" t="s">
        <v>318</v>
      </c>
      <c r="D129" s="5"/>
      <c r="E129" s="15" t="s">
        <v>51</v>
      </c>
    </row>
    <row r="130" spans="1:5" ht="59.5" customHeight="1">
      <c r="A130" s="25"/>
      <c r="B130" s="31" t="s">
        <v>30</v>
      </c>
      <c r="C130" s="30" t="s">
        <v>319</v>
      </c>
      <c r="D130" s="5"/>
      <c r="E130" s="15" t="s">
        <v>320</v>
      </c>
    </row>
    <row r="131" spans="1:5" ht="44" customHeight="1">
      <c r="A131" s="15" t="s">
        <v>317</v>
      </c>
      <c r="B131" s="28" t="s">
        <v>126</v>
      </c>
      <c r="C131" s="30" t="s">
        <v>321</v>
      </c>
      <c r="D131" s="5"/>
      <c r="E131" s="15" t="s">
        <v>101</v>
      </c>
    </row>
    <row r="132" spans="1:5" ht="56.5" customHeight="1">
      <c r="A132" s="27" t="s">
        <v>322</v>
      </c>
      <c r="B132" s="31" t="s">
        <v>33</v>
      </c>
      <c r="C132" s="30" t="s">
        <v>511</v>
      </c>
      <c r="D132" s="5"/>
      <c r="E132" s="15" t="s">
        <v>49</v>
      </c>
    </row>
    <row r="133" spans="1:5" ht="38">
      <c r="A133" s="24"/>
      <c r="B133" s="31" t="s">
        <v>127</v>
      </c>
      <c r="C133" s="30" t="s">
        <v>323</v>
      </c>
      <c r="D133" s="5"/>
      <c r="E133" s="15" t="s">
        <v>40</v>
      </c>
    </row>
    <row r="134" spans="1:5" ht="38">
      <c r="A134" s="25"/>
      <c r="B134" s="31" t="s">
        <v>128</v>
      </c>
      <c r="C134" s="30" t="s">
        <v>324</v>
      </c>
      <c r="D134" s="5"/>
      <c r="E134" s="15" t="s">
        <v>50</v>
      </c>
    </row>
    <row r="135" spans="1:5" ht="46.5" customHeight="1">
      <c r="A135" s="18" t="s">
        <v>325</v>
      </c>
      <c r="B135" s="41" t="s">
        <v>855</v>
      </c>
      <c r="C135" s="30" t="s">
        <v>326</v>
      </c>
      <c r="D135" s="5"/>
      <c r="E135" s="15" t="s">
        <v>327</v>
      </c>
    </row>
    <row r="136" spans="1:5" ht="73" customHeight="1">
      <c r="A136" s="27" t="s">
        <v>328</v>
      </c>
      <c r="B136" s="31" t="s">
        <v>468</v>
      </c>
      <c r="C136" s="30" t="s">
        <v>512</v>
      </c>
      <c r="D136" s="5"/>
      <c r="E136" s="15" t="s">
        <v>329</v>
      </c>
    </row>
    <row r="137" spans="1:5" ht="47.5">
      <c r="A137" s="24"/>
      <c r="B137" s="31" t="s">
        <v>469</v>
      </c>
      <c r="C137" s="30" t="s">
        <v>513</v>
      </c>
      <c r="D137" s="5"/>
      <c r="E137" s="15" t="s">
        <v>330</v>
      </c>
    </row>
    <row r="138" spans="1:5" ht="47.5">
      <c r="A138" s="25"/>
      <c r="B138" s="31" t="s">
        <v>34</v>
      </c>
      <c r="C138" s="30" t="s">
        <v>514</v>
      </c>
      <c r="D138" s="5"/>
      <c r="E138" s="15" t="s">
        <v>36</v>
      </c>
    </row>
    <row r="139" spans="1:5" ht="47.5">
      <c r="A139" s="27" t="s">
        <v>331</v>
      </c>
      <c r="B139" s="31" t="s">
        <v>35</v>
      </c>
      <c r="C139" s="30" t="s">
        <v>332</v>
      </c>
      <c r="D139" s="5"/>
      <c r="E139" s="15" t="s">
        <v>37</v>
      </c>
    </row>
    <row r="140" spans="1:5" ht="38">
      <c r="A140" s="24"/>
      <c r="B140" s="37" t="s">
        <v>129</v>
      </c>
      <c r="C140" s="33" t="s">
        <v>515</v>
      </c>
      <c r="D140" s="6"/>
      <c r="E140" s="22" t="s">
        <v>37</v>
      </c>
    </row>
    <row r="141" spans="1:5" ht="49.5" customHeight="1">
      <c r="A141" s="24"/>
      <c r="B141" s="49" t="s">
        <v>130</v>
      </c>
      <c r="C141" s="35"/>
      <c r="D141" s="8"/>
      <c r="E141" s="24" t="s">
        <v>41</v>
      </c>
    </row>
    <row r="142" spans="1:5" ht="38.5" customHeight="1">
      <c r="A142" s="24"/>
      <c r="B142" s="49" t="s">
        <v>856</v>
      </c>
      <c r="C142" s="35"/>
      <c r="D142" s="8"/>
      <c r="E142" s="24" t="s">
        <v>858</v>
      </c>
    </row>
    <row r="143" spans="1:5" ht="45.5" customHeight="1">
      <c r="A143" s="25"/>
      <c r="B143" s="51" t="s">
        <v>857</v>
      </c>
      <c r="C143" s="34"/>
      <c r="D143" s="7"/>
      <c r="E143" s="25" t="s">
        <v>333</v>
      </c>
    </row>
    <row r="144" spans="1:5" ht="28.5">
      <c r="A144" s="24" t="s">
        <v>335</v>
      </c>
      <c r="B144" s="28" t="s">
        <v>470</v>
      </c>
      <c r="C144" s="30" t="s">
        <v>516</v>
      </c>
      <c r="D144" s="5"/>
      <c r="E144" s="15" t="s">
        <v>24</v>
      </c>
    </row>
    <row r="145" spans="1:5" ht="28.5">
      <c r="A145" s="24"/>
      <c r="B145" s="28" t="s">
        <v>334</v>
      </c>
      <c r="C145" s="30" t="s">
        <v>517</v>
      </c>
      <c r="D145" s="5"/>
      <c r="E145" s="15" t="s">
        <v>24</v>
      </c>
    </row>
    <row r="146" spans="1:5" ht="74.5" customHeight="1">
      <c r="A146" s="24"/>
      <c r="B146" s="28" t="s">
        <v>859</v>
      </c>
      <c r="C146" s="30" t="s">
        <v>518</v>
      </c>
      <c r="D146" s="5"/>
      <c r="E146" s="15" t="s">
        <v>24</v>
      </c>
    </row>
    <row r="147" spans="1:5" ht="47.5" customHeight="1">
      <c r="A147" s="25"/>
      <c r="B147" s="28" t="s">
        <v>131</v>
      </c>
      <c r="C147" s="30" t="s">
        <v>519</v>
      </c>
      <c r="D147" s="5"/>
      <c r="E147" s="15" t="s">
        <v>24</v>
      </c>
    </row>
    <row r="148" spans="1:5" ht="77" customHeight="1">
      <c r="A148" s="18" t="s">
        <v>336</v>
      </c>
      <c r="B148" s="31" t="s">
        <v>38</v>
      </c>
      <c r="C148" s="30" t="s">
        <v>520</v>
      </c>
      <c r="D148" s="5"/>
      <c r="E148" s="15" t="s">
        <v>337</v>
      </c>
    </row>
    <row r="149" spans="1:5" ht="48.5" customHeight="1">
      <c r="A149" s="27" t="s">
        <v>338</v>
      </c>
      <c r="B149" s="31" t="s">
        <v>39</v>
      </c>
      <c r="C149" s="30" t="s">
        <v>521</v>
      </c>
      <c r="D149" s="5"/>
      <c r="E149" s="15" t="s">
        <v>339</v>
      </c>
    </row>
    <row r="150" spans="1:5" ht="47.5">
      <c r="A150" s="24"/>
      <c r="B150" s="31" t="s">
        <v>132</v>
      </c>
      <c r="C150" s="30" t="s">
        <v>522</v>
      </c>
      <c r="D150" s="5"/>
      <c r="E150" s="15" t="s">
        <v>340</v>
      </c>
    </row>
    <row r="151" spans="1:5" ht="47.5">
      <c r="A151" s="24"/>
      <c r="B151" s="37" t="s">
        <v>133</v>
      </c>
      <c r="C151" s="33" t="s">
        <v>341</v>
      </c>
      <c r="D151" s="6"/>
      <c r="E151" s="22"/>
    </row>
    <row r="152" spans="1:5" ht="34" customHeight="1">
      <c r="A152" s="24"/>
      <c r="B152" s="49" t="s">
        <v>134</v>
      </c>
      <c r="C152" s="35"/>
      <c r="D152" s="24"/>
      <c r="E152" s="24" t="s">
        <v>41</v>
      </c>
    </row>
    <row r="153" spans="1:5" ht="23.5" customHeight="1">
      <c r="A153" s="24"/>
      <c r="B153" s="49" t="s">
        <v>135</v>
      </c>
      <c r="C153" s="35"/>
      <c r="D153" s="8"/>
      <c r="E153" s="24" t="s">
        <v>342</v>
      </c>
    </row>
    <row r="154" spans="1:5" ht="28.5">
      <c r="A154" s="25"/>
      <c r="B154" s="51" t="s">
        <v>136</v>
      </c>
      <c r="C154" s="34"/>
      <c r="D154" s="7"/>
      <c r="E154" s="25" t="s">
        <v>343</v>
      </c>
    </row>
    <row r="155" spans="1:5" ht="38">
      <c r="A155" s="27" t="s">
        <v>344</v>
      </c>
      <c r="B155" s="31" t="s">
        <v>471</v>
      </c>
      <c r="C155" s="30" t="s">
        <v>523</v>
      </c>
      <c r="D155" s="5"/>
      <c r="E155" s="15" t="s">
        <v>345</v>
      </c>
    </row>
    <row r="156" spans="1:5" ht="47.5">
      <c r="A156" s="24"/>
      <c r="B156" s="31" t="s">
        <v>472</v>
      </c>
      <c r="C156" s="30" t="s">
        <v>524</v>
      </c>
      <c r="D156" s="5"/>
      <c r="E156" s="15" t="s">
        <v>346</v>
      </c>
    </row>
    <row r="157" spans="1:5" ht="45" customHeight="1">
      <c r="A157" s="25"/>
      <c r="B157" s="31" t="s">
        <v>473</v>
      </c>
      <c r="C157" s="30" t="s">
        <v>347</v>
      </c>
      <c r="D157" s="5"/>
      <c r="E157" s="15" t="s">
        <v>348</v>
      </c>
    </row>
    <row r="158" spans="1:5" ht="48" customHeight="1">
      <c r="A158" s="27" t="s">
        <v>349</v>
      </c>
      <c r="B158" s="31" t="s">
        <v>474</v>
      </c>
      <c r="C158" s="30" t="s">
        <v>525</v>
      </c>
      <c r="D158" s="5"/>
      <c r="E158" s="15" t="s">
        <v>350</v>
      </c>
    </row>
    <row r="159" spans="1:5" ht="38">
      <c r="A159" s="25"/>
      <c r="B159" s="31" t="s">
        <v>475</v>
      </c>
      <c r="C159" s="30" t="s">
        <v>351</v>
      </c>
      <c r="D159" s="5"/>
      <c r="E159" s="15" t="s">
        <v>352</v>
      </c>
    </row>
    <row r="160" spans="1:5" ht="54.5" customHeight="1">
      <c r="A160" s="24" t="s">
        <v>353</v>
      </c>
      <c r="B160" s="28" t="s">
        <v>42</v>
      </c>
      <c r="C160" s="30" t="s">
        <v>526</v>
      </c>
      <c r="D160" s="5"/>
      <c r="E160" s="15" t="s">
        <v>24</v>
      </c>
    </row>
    <row r="161" spans="1:5" ht="56" customHeight="1">
      <c r="A161" s="24"/>
      <c r="B161" s="28" t="s">
        <v>43</v>
      </c>
      <c r="C161" s="30" t="s">
        <v>354</v>
      </c>
      <c r="D161" s="5"/>
      <c r="E161" s="15" t="s">
        <v>24</v>
      </c>
    </row>
    <row r="162" spans="1:5" ht="85.5" customHeight="1">
      <c r="A162" s="25"/>
      <c r="B162" s="28" t="s">
        <v>1041</v>
      </c>
      <c r="C162" s="30"/>
      <c r="D162" s="5"/>
      <c r="E162" s="15" t="s">
        <v>24</v>
      </c>
    </row>
    <row r="163" spans="1:5" ht="47.5">
      <c r="A163" s="27" t="s">
        <v>356</v>
      </c>
      <c r="B163" s="31" t="s">
        <v>476</v>
      </c>
      <c r="C163" s="30" t="s">
        <v>357</v>
      </c>
      <c r="D163" s="5"/>
      <c r="E163" s="15" t="s">
        <v>355</v>
      </c>
    </row>
    <row r="164" spans="1:5" ht="38">
      <c r="A164" s="24"/>
      <c r="B164" s="31" t="s">
        <v>527</v>
      </c>
      <c r="C164" s="30" t="s">
        <v>528</v>
      </c>
      <c r="D164" s="5"/>
      <c r="E164" s="15" t="s">
        <v>358</v>
      </c>
    </row>
    <row r="165" spans="1:5" ht="85.5" customHeight="1">
      <c r="A165" s="24"/>
      <c r="B165" s="31" t="s">
        <v>529</v>
      </c>
      <c r="C165" s="30" t="s">
        <v>359</v>
      </c>
      <c r="D165" s="5"/>
      <c r="E165" s="15" t="s">
        <v>360</v>
      </c>
    </row>
    <row r="166" spans="1:5" ht="86" customHeight="1">
      <c r="A166" s="24"/>
      <c r="B166" s="31" t="s">
        <v>530</v>
      </c>
      <c r="C166" s="30" t="s">
        <v>531</v>
      </c>
      <c r="D166" s="5"/>
      <c r="E166" s="15" t="s">
        <v>361</v>
      </c>
    </row>
    <row r="167" spans="1:5" ht="99.5" customHeight="1">
      <c r="A167" s="24"/>
      <c r="B167" s="31" t="s">
        <v>532</v>
      </c>
      <c r="C167" s="30" t="s">
        <v>860</v>
      </c>
      <c r="D167" s="5"/>
      <c r="E167" s="15" t="s">
        <v>362</v>
      </c>
    </row>
    <row r="168" spans="1:5" ht="40.5" customHeight="1">
      <c r="A168" s="24"/>
      <c r="B168" s="31" t="s">
        <v>533</v>
      </c>
      <c r="C168" s="30" t="s">
        <v>534</v>
      </c>
      <c r="D168" s="5"/>
      <c r="E168" s="15" t="s">
        <v>363</v>
      </c>
    </row>
    <row r="169" spans="1:5" ht="38">
      <c r="A169" s="25"/>
      <c r="B169" s="31" t="s">
        <v>535</v>
      </c>
      <c r="C169" s="30" t="s">
        <v>536</v>
      </c>
      <c r="D169" s="5"/>
      <c r="E169" s="15" t="s">
        <v>364</v>
      </c>
    </row>
    <row r="170" spans="1:5" ht="50" customHeight="1">
      <c r="A170" s="27" t="s">
        <v>365</v>
      </c>
      <c r="B170" s="31" t="s">
        <v>477</v>
      </c>
      <c r="C170" s="30" t="s">
        <v>537</v>
      </c>
      <c r="D170" s="5"/>
      <c r="E170" s="15" t="s">
        <v>366</v>
      </c>
    </row>
    <row r="171" spans="1:5" ht="38">
      <c r="A171" s="24"/>
      <c r="B171" s="31" t="s">
        <v>368</v>
      </c>
      <c r="C171" s="30" t="s">
        <v>538</v>
      </c>
      <c r="D171" s="5"/>
      <c r="E171" s="15" t="s">
        <v>367</v>
      </c>
    </row>
    <row r="172" spans="1:5" ht="53.5" customHeight="1">
      <c r="A172" s="25"/>
      <c r="B172" s="31" t="s">
        <v>371</v>
      </c>
      <c r="C172" s="30" t="s">
        <v>369</v>
      </c>
      <c r="D172" s="5"/>
      <c r="E172" s="15" t="s">
        <v>370</v>
      </c>
    </row>
    <row r="173" spans="1:5" ht="28.5">
      <c r="A173" s="27" t="s">
        <v>373</v>
      </c>
      <c r="B173" s="37" t="s">
        <v>372</v>
      </c>
      <c r="C173" s="33" t="s">
        <v>861</v>
      </c>
      <c r="D173" s="6"/>
      <c r="E173" s="22"/>
    </row>
    <row r="174" spans="1:5" ht="44" customHeight="1">
      <c r="A174" s="24"/>
      <c r="B174" s="49" t="s">
        <v>137</v>
      </c>
      <c r="C174" s="35"/>
      <c r="D174" s="8"/>
      <c r="E174" s="24" t="s">
        <v>374</v>
      </c>
    </row>
    <row r="175" spans="1:5" ht="28.5">
      <c r="A175" s="24"/>
      <c r="B175" s="49" t="s">
        <v>138</v>
      </c>
      <c r="C175" s="35"/>
      <c r="D175" s="8"/>
      <c r="E175" s="24" t="s">
        <v>343</v>
      </c>
    </row>
    <row r="176" spans="1:5" ht="26" customHeight="1">
      <c r="A176" s="25"/>
      <c r="B176" s="51" t="s">
        <v>139</v>
      </c>
      <c r="C176" s="34"/>
      <c r="D176" s="7"/>
      <c r="E176" s="25" t="s">
        <v>375</v>
      </c>
    </row>
    <row r="177" spans="1:5" ht="38">
      <c r="A177" s="18" t="s">
        <v>376</v>
      </c>
      <c r="B177" s="28" t="s">
        <v>747</v>
      </c>
      <c r="C177" s="30" t="s">
        <v>377</v>
      </c>
      <c r="D177" s="5"/>
      <c r="E177" s="15" t="s">
        <v>378</v>
      </c>
    </row>
    <row r="178" spans="1:5" ht="47.5">
      <c r="A178" s="27" t="s">
        <v>379</v>
      </c>
      <c r="B178" s="31" t="s">
        <v>380</v>
      </c>
      <c r="C178" s="30" t="s">
        <v>539</v>
      </c>
      <c r="D178" s="5"/>
      <c r="E178" s="15" t="s">
        <v>381</v>
      </c>
    </row>
    <row r="179" spans="1:5" ht="99" customHeight="1">
      <c r="A179" s="25"/>
      <c r="B179" s="41" t="s">
        <v>862</v>
      </c>
      <c r="C179" s="30" t="s">
        <v>540</v>
      </c>
      <c r="D179" s="5"/>
      <c r="E179" s="15" t="s">
        <v>382</v>
      </c>
    </row>
    <row r="180" spans="1:5" ht="123.5" customHeight="1">
      <c r="A180" s="24" t="s">
        <v>383</v>
      </c>
      <c r="B180" s="28" t="s">
        <v>140</v>
      </c>
      <c r="C180" s="42" t="s">
        <v>541</v>
      </c>
      <c r="D180" s="5"/>
      <c r="E180" s="15" t="s">
        <v>384</v>
      </c>
    </row>
    <row r="181" spans="1:5" ht="86" customHeight="1">
      <c r="A181" s="25"/>
      <c r="B181" s="28" t="s">
        <v>141</v>
      </c>
      <c r="C181" s="30" t="s">
        <v>542</v>
      </c>
      <c r="D181" s="5"/>
      <c r="E181" s="15" t="s">
        <v>24</v>
      </c>
    </row>
    <row r="182" spans="1:5" ht="28" customHeight="1">
      <c r="A182" s="22" t="s">
        <v>385</v>
      </c>
      <c r="B182" s="28" t="s">
        <v>732</v>
      </c>
      <c r="C182" s="28"/>
      <c r="D182" s="5"/>
      <c r="E182" s="15"/>
    </row>
    <row r="183" spans="1:5" ht="41.5" customHeight="1">
      <c r="A183" s="22" t="s">
        <v>386</v>
      </c>
      <c r="B183" s="32" t="s">
        <v>543</v>
      </c>
      <c r="C183" s="33" t="s">
        <v>387</v>
      </c>
      <c r="D183" s="6"/>
      <c r="E183" s="22" t="s">
        <v>101</v>
      </c>
    </row>
    <row r="184" spans="1:5" ht="57">
      <c r="A184" s="24"/>
      <c r="B184" s="35" t="s">
        <v>863</v>
      </c>
      <c r="C184" s="60" t="s">
        <v>544</v>
      </c>
      <c r="D184" s="8"/>
      <c r="E184" s="24" t="s">
        <v>101</v>
      </c>
    </row>
    <row r="185" spans="1:5" ht="57" customHeight="1">
      <c r="A185" s="24"/>
      <c r="B185" s="34" t="s">
        <v>142</v>
      </c>
      <c r="C185" s="36" t="s">
        <v>545</v>
      </c>
      <c r="D185" s="7"/>
      <c r="E185" s="25" t="s">
        <v>101</v>
      </c>
    </row>
    <row r="186" spans="1:5" ht="45.5" customHeight="1">
      <c r="A186" s="25"/>
      <c r="B186" s="28" t="s">
        <v>546</v>
      </c>
      <c r="C186" s="30" t="s">
        <v>547</v>
      </c>
      <c r="D186" s="5"/>
      <c r="E186" s="15" t="s">
        <v>101</v>
      </c>
    </row>
    <row r="187" spans="1:5" ht="34.5" customHeight="1">
      <c r="A187" s="15" t="s">
        <v>388</v>
      </c>
      <c r="B187" s="28" t="s">
        <v>548</v>
      </c>
      <c r="C187" s="30" t="s">
        <v>549</v>
      </c>
      <c r="D187" s="5"/>
      <c r="E187" s="15" t="s">
        <v>24</v>
      </c>
    </row>
    <row r="188" spans="1:5" ht="27.5" customHeight="1">
      <c r="A188" s="15" t="s">
        <v>389</v>
      </c>
      <c r="B188" s="28" t="s">
        <v>550</v>
      </c>
      <c r="C188" s="30" t="s">
        <v>551</v>
      </c>
      <c r="D188" s="5"/>
      <c r="E188" s="15" t="s">
        <v>24</v>
      </c>
    </row>
    <row r="189" spans="1:5" ht="60.5" customHeight="1">
      <c r="A189" s="15" t="s">
        <v>390</v>
      </c>
      <c r="B189" s="28" t="s">
        <v>552</v>
      </c>
      <c r="C189" s="30" t="s">
        <v>391</v>
      </c>
      <c r="D189" s="5"/>
      <c r="E189" s="15" t="s">
        <v>24</v>
      </c>
    </row>
    <row r="190" spans="1:5" ht="72.5" customHeight="1">
      <c r="A190" s="18" t="s">
        <v>392</v>
      </c>
      <c r="B190" s="28" t="s">
        <v>748</v>
      </c>
      <c r="C190" s="30" t="s">
        <v>553</v>
      </c>
      <c r="D190" s="5"/>
      <c r="E190" s="15" t="s">
        <v>393</v>
      </c>
    </row>
    <row r="191" spans="1:5" ht="58" customHeight="1">
      <c r="A191" s="24" t="s">
        <v>394</v>
      </c>
      <c r="B191" s="28" t="s">
        <v>143</v>
      </c>
      <c r="C191" s="30" t="s">
        <v>554</v>
      </c>
      <c r="D191" s="5"/>
      <c r="E191" s="15" t="s">
        <v>24</v>
      </c>
    </row>
    <row r="192" spans="1:5" ht="69" customHeight="1">
      <c r="A192" s="25"/>
      <c r="B192" s="28" t="s">
        <v>555</v>
      </c>
      <c r="C192" s="30" t="s">
        <v>395</v>
      </c>
      <c r="D192" s="5"/>
      <c r="E192" s="15" t="s">
        <v>24</v>
      </c>
    </row>
    <row r="193" spans="1:5" ht="102" customHeight="1">
      <c r="A193" s="24" t="s">
        <v>396</v>
      </c>
      <c r="B193" s="28" t="s">
        <v>556</v>
      </c>
      <c r="C193" s="30" t="s">
        <v>404</v>
      </c>
      <c r="D193" s="5"/>
      <c r="E193" s="15" t="s">
        <v>24</v>
      </c>
    </row>
    <row r="194" spans="1:5" ht="92.5" customHeight="1">
      <c r="A194" s="24"/>
      <c r="B194" s="32" t="s">
        <v>557</v>
      </c>
      <c r="C194" s="33" t="s">
        <v>558</v>
      </c>
      <c r="D194" s="6"/>
      <c r="E194" s="22" t="s">
        <v>24</v>
      </c>
    </row>
    <row r="195" spans="1:5" ht="23.5" customHeight="1">
      <c r="A195" s="24"/>
      <c r="B195" s="35" t="s">
        <v>144</v>
      </c>
      <c r="C195" s="35"/>
      <c r="D195" s="8"/>
      <c r="E195" s="24"/>
    </row>
    <row r="196" spans="1:5" ht="24.5" customHeight="1">
      <c r="A196" s="24"/>
      <c r="B196" s="35" t="s">
        <v>559</v>
      </c>
      <c r="C196" s="35"/>
      <c r="D196" s="8"/>
      <c r="E196" s="24"/>
    </row>
    <row r="197" spans="1:5" ht="45" customHeight="1">
      <c r="A197" s="25"/>
      <c r="B197" s="28" t="s">
        <v>560</v>
      </c>
      <c r="C197" s="30" t="s">
        <v>561</v>
      </c>
      <c r="D197" s="5"/>
      <c r="E197" s="15" t="s">
        <v>24</v>
      </c>
    </row>
    <row r="198" spans="1:5" ht="39.75" customHeight="1">
      <c r="A198" s="25" t="s">
        <v>407</v>
      </c>
      <c r="B198" s="28"/>
      <c r="C198" s="15"/>
      <c r="D198" s="43"/>
      <c r="E198" s="15"/>
    </row>
    <row r="199" spans="1:5" ht="76" customHeight="1">
      <c r="A199" s="22"/>
      <c r="B199" s="28" t="s">
        <v>562</v>
      </c>
      <c r="C199" s="15" t="s">
        <v>563</v>
      </c>
      <c r="D199" s="43"/>
      <c r="E199" s="15" t="s">
        <v>24</v>
      </c>
    </row>
    <row r="200" spans="1:5" ht="64" customHeight="1">
      <c r="A200" s="25"/>
      <c r="B200" s="28" t="s">
        <v>564</v>
      </c>
      <c r="C200" s="15" t="s">
        <v>565</v>
      </c>
      <c r="D200" s="43"/>
      <c r="E200" s="15" t="s">
        <v>24</v>
      </c>
    </row>
    <row r="201" spans="1:5" ht="44" customHeight="1">
      <c r="A201" s="18" t="s">
        <v>408</v>
      </c>
      <c r="B201" s="28"/>
      <c r="C201" s="46" t="s">
        <v>566</v>
      </c>
      <c r="D201" s="43"/>
      <c r="E201" s="15"/>
    </row>
    <row r="202" spans="1:5" ht="76.5" customHeight="1">
      <c r="A202" s="26" t="s">
        <v>409</v>
      </c>
      <c r="B202" s="37" t="s">
        <v>567</v>
      </c>
      <c r="C202" s="22" t="s">
        <v>568</v>
      </c>
      <c r="D202" s="48"/>
      <c r="E202" s="22" t="s">
        <v>411</v>
      </c>
    </row>
    <row r="203" spans="1:5" ht="47" customHeight="1">
      <c r="A203" s="24"/>
      <c r="B203" s="51" t="s">
        <v>145</v>
      </c>
      <c r="C203" s="25" t="s">
        <v>569</v>
      </c>
      <c r="D203" s="47"/>
      <c r="E203" s="25"/>
    </row>
    <row r="204" spans="1:5" ht="46" customHeight="1">
      <c r="A204" s="25"/>
      <c r="B204" s="31" t="s">
        <v>570</v>
      </c>
      <c r="C204" s="15" t="s">
        <v>571</v>
      </c>
      <c r="D204" s="43"/>
      <c r="E204" s="15" t="s">
        <v>411</v>
      </c>
    </row>
    <row r="205" spans="1:5" ht="114" customHeight="1">
      <c r="A205" s="27" t="s">
        <v>410</v>
      </c>
      <c r="B205" s="31" t="s">
        <v>749</v>
      </c>
      <c r="C205" s="15" t="s">
        <v>572</v>
      </c>
      <c r="D205" s="43"/>
      <c r="E205" s="15" t="s">
        <v>411</v>
      </c>
    </row>
    <row r="206" spans="1:5" ht="104" customHeight="1">
      <c r="A206" s="24"/>
      <c r="B206" s="41" t="s">
        <v>864</v>
      </c>
      <c r="C206" s="15" t="s">
        <v>573</v>
      </c>
      <c r="D206" s="43"/>
      <c r="E206" s="15" t="s">
        <v>411</v>
      </c>
    </row>
    <row r="207" spans="1:5" ht="59" customHeight="1">
      <c r="A207" s="24"/>
      <c r="B207" s="31" t="s">
        <v>574</v>
      </c>
      <c r="C207" s="15" t="s">
        <v>575</v>
      </c>
      <c r="D207" s="43"/>
      <c r="E207" s="15" t="s">
        <v>411</v>
      </c>
    </row>
    <row r="208" spans="1:5" ht="86.5" customHeight="1">
      <c r="A208" s="24"/>
      <c r="B208" s="38" t="s">
        <v>735</v>
      </c>
      <c r="C208" s="22" t="s">
        <v>576</v>
      </c>
      <c r="D208" s="48"/>
      <c r="E208" s="22" t="s">
        <v>411</v>
      </c>
    </row>
    <row r="209" spans="1:5" ht="69" customHeight="1">
      <c r="A209" s="24"/>
      <c r="B209" s="35" t="s">
        <v>750</v>
      </c>
      <c r="C209" s="24" t="s">
        <v>577</v>
      </c>
      <c r="D209" s="50"/>
      <c r="E209" s="24" t="s">
        <v>411</v>
      </c>
    </row>
    <row r="210" spans="1:5" ht="56" customHeight="1">
      <c r="A210" s="24"/>
      <c r="B210" s="61" t="s">
        <v>736</v>
      </c>
      <c r="C210" s="24" t="s">
        <v>578</v>
      </c>
      <c r="D210" s="50"/>
      <c r="E210" s="24" t="s">
        <v>411</v>
      </c>
    </row>
    <row r="211" spans="1:5" ht="28.5">
      <c r="A211" s="24"/>
      <c r="B211" s="35" t="s">
        <v>751</v>
      </c>
      <c r="C211" s="24" t="s">
        <v>579</v>
      </c>
      <c r="D211" s="50"/>
      <c r="E211" s="24" t="s">
        <v>411</v>
      </c>
    </row>
    <row r="212" spans="1:5" ht="28.5">
      <c r="A212" s="24"/>
      <c r="B212" s="35" t="s">
        <v>752</v>
      </c>
      <c r="C212" s="24" t="s">
        <v>580</v>
      </c>
      <c r="D212" s="50"/>
      <c r="E212" s="24" t="s">
        <v>411</v>
      </c>
    </row>
    <row r="213" spans="1:5" ht="33" customHeight="1">
      <c r="A213" s="24"/>
      <c r="B213" s="34" t="s">
        <v>753</v>
      </c>
      <c r="C213" s="25" t="s">
        <v>581</v>
      </c>
      <c r="D213" s="47"/>
      <c r="E213" s="25" t="s">
        <v>411</v>
      </c>
    </row>
    <row r="214" spans="1:5" ht="37" customHeight="1">
      <c r="A214" s="24"/>
      <c r="B214" s="31" t="s">
        <v>582</v>
      </c>
      <c r="C214" s="15" t="s">
        <v>583</v>
      </c>
      <c r="D214" s="43"/>
      <c r="E214" s="15" t="s">
        <v>411</v>
      </c>
    </row>
    <row r="215" spans="1:5" ht="46.5" customHeight="1">
      <c r="A215" s="24"/>
      <c r="B215" s="31" t="s">
        <v>584</v>
      </c>
      <c r="C215" s="15" t="s">
        <v>585</v>
      </c>
      <c r="D215" s="43"/>
      <c r="E215" s="15" t="s">
        <v>411</v>
      </c>
    </row>
    <row r="216" spans="1:5" ht="53" customHeight="1">
      <c r="A216" s="24"/>
      <c r="B216" s="31" t="s">
        <v>586</v>
      </c>
      <c r="C216" s="15" t="s">
        <v>587</v>
      </c>
      <c r="D216" s="43"/>
      <c r="E216" s="15" t="s">
        <v>411</v>
      </c>
    </row>
    <row r="217" spans="1:5" ht="45.5" customHeight="1">
      <c r="A217" s="24"/>
      <c r="B217" s="31" t="s">
        <v>146</v>
      </c>
      <c r="C217" s="15" t="s">
        <v>588</v>
      </c>
      <c r="D217" s="43"/>
      <c r="E217" s="15" t="s">
        <v>411</v>
      </c>
    </row>
    <row r="218" spans="1:5" ht="55.5" customHeight="1">
      <c r="A218" s="25"/>
      <c r="B218" s="31" t="s">
        <v>754</v>
      </c>
      <c r="C218" s="15" t="s">
        <v>589</v>
      </c>
      <c r="D218" s="43"/>
      <c r="E218" s="15" t="s">
        <v>411</v>
      </c>
    </row>
    <row r="219" spans="1:5" ht="144.5" customHeight="1">
      <c r="A219" s="18" t="s">
        <v>415</v>
      </c>
      <c r="B219" s="31" t="s">
        <v>869</v>
      </c>
      <c r="C219" s="15" t="s">
        <v>621</v>
      </c>
      <c r="D219" s="43"/>
      <c r="E219" s="15" t="s">
        <v>411</v>
      </c>
    </row>
    <row r="220" spans="1:5" ht="153" customHeight="1">
      <c r="A220" s="18" t="s">
        <v>416</v>
      </c>
      <c r="B220" s="31" t="s">
        <v>870</v>
      </c>
      <c r="C220" s="15" t="s">
        <v>622</v>
      </c>
      <c r="D220" s="43"/>
      <c r="E220" s="15" t="s">
        <v>411</v>
      </c>
    </row>
    <row r="221" spans="1:5" ht="77.5" customHeight="1">
      <c r="A221" s="18" t="s">
        <v>417</v>
      </c>
      <c r="B221" s="28" t="s">
        <v>765</v>
      </c>
      <c r="C221" s="15" t="s">
        <v>623</v>
      </c>
      <c r="D221" s="43"/>
      <c r="E221" s="15" t="s">
        <v>411</v>
      </c>
    </row>
    <row r="222" spans="1:5" ht="93.5" customHeight="1">
      <c r="A222" s="27" t="s">
        <v>418</v>
      </c>
      <c r="B222" s="31" t="s">
        <v>766</v>
      </c>
      <c r="C222" s="15" t="s">
        <v>624</v>
      </c>
      <c r="D222" s="43"/>
      <c r="E222" s="15" t="s">
        <v>411</v>
      </c>
    </row>
    <row r="223" spans="1:5" ht="84.5" customHeight="1">
      <c r="A223" s="24"/>
      <c r="B223" s="31" t="s">
        <v>625</v>
      </c>
      <c r="C223" s="15" t="s">
        <v>626</v>
      </c>
      <c r="D223" s="43"/>
      <c r="E223" s="15" t="s">
        <v>411</v>
      </c>
    </row>
    <row r="224" spans="1:5" ht="122" customHeight="1">
      <c r="A224" s="24"/>
      <c r="B224" s="31" t="s">
        <v>767</v>
      </c>
      <c r="C224" s="15" t="s">
        <v>627</v>
      </c>
      <c r="D224" s="43"/>
      <c r="E224" s="15" t="s">
        <v>411</v>
      </c>
    </row>
    <row r="225" spans="1:5" ht="123.5" customHeight="1">
      <c r="A225" s="24"/>
      <c r="B225" s="31" t="s">
        <v>628</v>
      </c>
      <c r="C225" s="15" t="s">
        <v>629</v>
      </c>
      <c r="D225" s="43"/>
      <c r="E225" s="15" t="s">
        <v>411</v>
      </c>
    </row>
    <row r="226" spans="1:5" ht="89.5" customHeight="1">
      <c r="A226" s="24"/>
      <c r="B226" s="31" t="s">
        <v>630</v>
      </c>
      <c r="C226" s="15" t="s">
        <v>631</v>
      </c>
      <c r="D226" s="43"/>
      <c r="E226" s="15" t="s">
        <v>411</v>
      </c>
    </row>
    <row r="227" spans="1:5" ht="96.5" customHeight="1">
      <c r="A227" s="24"/>
      <c r="B227" s="31" t="s">
        <v>632</v>
      </c>
      <c r="C227" s="15" t="s">
        <v>633</v>
      </c>
      <c r="D227" s="43"/>
      <c r="E227" s="15" t="s">
        <v>411</v>
      </c>
    </row>
    <row r="228" spans="1:5" ht="97.5" customHeight="1">
      <c r="A228" s="24"/>
      <c r="B228" s="31" t="s">
        <v>634</v>
      </c>
      <c r="C228" s="15" t="s">
        <v>635</v>
      </c>
      <c r="D228" s="43"/>
      <c r="E228" s="15" t="s">
        <v>411</v>
      </c>
    </row>
    <row r="229" spans="1:5" ht="107" customHeight="1">
      <c r="A229" s="24"/>
      <c r="B229" s="31" t="s">
        <v>636</v>
      </c>
      <c r="C229" s="15" t="s">
        <v>637</v>
      </c>
      <c r="D229" s="43"/>
      <c r="E229" s="15" t="s">
        <v>411</v>
      </c>
    </row>
    <row r="230" spans="1:5" ht="135.5" customHeight="1">
      <c r="A230" s="24"/>
      <c r="B230" s="31" t="s">
        <v>768</v>
      </c>
      <c r="C230" s="15" t="s">
        <v>638</v>
      </c>
      <c r="D230" s="43"/>
      <c r="E230" s="15" t="s">
        <v>411</v>
      </c>
    </row>
    <row r="231" spans="1:5" ht="139" customHeight="1">
      <c r="A231" s="24"/>
      <c r="B231" s="31" t="s">
        <v>639</v>
      </c>
      <c r="C231" s="15" t="s">
        <v>640</v>
      </c>
      <c r="D231" s="43"/>
      <c r="E231" s="15" t="s">
        <v>411</v>
      </c>
    </row>
    <row r="232" spans="1:5" ht="114">
      <c r="A232" s="24"/>
      <c r="B232" s="31" t="s">
        <v>769</v>
      </c>
      <c r="C232" s="15" t="s">
        <v>641</v>
      </c>
      <c r="D232" s="43"/>
      <c r="E232" s="15" t="s">
        <v>411</v>
      </c>
    </row>
    <row r="233" spans="1:5" ht="154.5" customHeight="1">
      <c r="A233" s="24"/>
      <c r="B233" s="31" t="s">
        <v>871</v>
      </c>
      <c r="C233" s="15" t="s">
        <v>642</v>
      </c>
      <c r="D233" s="43"/>
      <c r="E233" s="15" t="s">
        <v>411</v>
      </c>
    </row>
    <row r="234" spans="1:5" ht="75" customHeight="1">
      <c r="A234" s="24"/>
      <c r="B234" s="31" t="s">
        <v>770</v>
      </c>
      <c r="C234" s="15" t="s">
        <v>643</v>
      </c>
      <c r="D234" s="43"/>
      <c r="E234" s="15" t="s">
        <v>411</v>
      </c>
    </row>
    <row r="235" spans="1:5" ht="86" customHeight="1">
      <c r="A235" s="25"/>
      <c r="B235" s="31" t="s">
        <v>771</v>
      </c>
      <c r="C235" s="15" t="s">
        <v>644</v>
      </c>
      <c r="D235" s="43"/>
      <c r="E235" s="15" t="s">
        <v>411</v>
      </c>
    </row>
    <row r="236" spans="1:5" ht="106.5" customHeight="1">
      <c r="A236" s="27" t="s">
        <v>419</v>
      </c>
      <c r="B236" s="31" t="s">
        <v>645</v>
      </c>
      <c r="C236" s="15" t="s">
        <v>646</v>
      </c>
      <c r="D236" s="43"/>
      <c r="E236" s="15" t="s">
        <v>411</v>
      </c>
    </row>
    <row r="237" spans="1:5" ht="83" customHeight="1">
      <c r="A237" s="24"/>
      <c r="B237" s="31" t="s">
        <v>772</v>
      </c>
      <c r="C237" s="15" t="s">
        <v>647</v>
      </c>
      <c r="D237" s="43"/>
      <c r="E237" s="15" t="s">
        <v>411</v>
      </c>
    </row>
    <row r="238" spans="1:5" ht="116.5" customHeight="1">
      <c r="A238" s="25"/>
      <c r="B238" s="41" t="s">
        <v>872</v>
      </c>
      <c r="C238" s="15" t="s">
        <v>648</v>
      </c>
      <c r="D238" s="43"/>
      <c r="E238" s="15" t="s">
        <v>411</v>
      </c>
    </row>
    <row r="239" spans="1:5" ht="137" customHeight="1">
      <c r="A239" s="27" t="s">
        <v>420</v>
      </c>
      <c r="B239" s="28" t="s">
        <v>773</v>
      </c>
      <c r="C239" s="15" t="s">
        <v>873</v>
      </c>
      <c r="D239" s="43"/>
      <c r="E239" s="15" t="s">
        <v>411</v>
      </c>
    </row>
    <row r="240" spans="1:5" ht="108" customHeight="1">
      <c r="A240" s="25"/>
      <c r="B240" s="31" t="s">
        <v>649</v>
      </c>
      <c r="C240" s="15" t="s">
        <v>874</v>
      </c>
      <c r="D240" s="43"/>
      <c r="E240" s="15" t="s">
        <v>411</v>
      </c>
    </row>
    <row r="241" spans="1:5" ht="57" customHeight="1">
      <c r="A241" s="18" t="s">
        <v>421</v>
      </c>
      <c r="B241" s="31" t="s">
        <v>650</v>
      </c>
      <c r="C241" s="15" t="s">
        <v>651</v>
      </c>
      <c r="D241" s="43"/>
      <c r="E241" s="15" t="s">
        <v>411</v>
      </c>
    </row>
    <row r="242" spans="1:5" ht="112.5" customHeight="1">
      <c r="A242" s="18" t="s">
        <v>422</v>
      </c>
      <c r="B242" s="31" t="s">
        <v>652</v>
      </c>
      <c r="C242" s="15" t="s">
        <v>653</v>
      </c>
      <c r="D242" s="43"/>
      <c r="E242" s="15" t="s">
        <v>411</v>
      </c>
    </row>
    <row r="243" spans="1:5" ht="109" customHeight="1">
      <c r="A243" s="27" t="s">
        <v>423</v>
      </c>
      <c r="B243" s="37" t="s">
        <v>153</v>
      </c>
      <c r="C243" s="22" t="s">
        <v>654</v>
      </c>
      <c r="D243" s="43"/>
      <c r="E243" s="22" t="s">
        <v>411</v>
      </c>
    </row>
    <row r="244" spans="1:5" ht="26" customHeight="1">
      <c r="A244" s="24"/>
      <c r="B244" s="31" t="s">
        <v>774</v>
      </c>
      <c r="C244" s="44"/>
      <c r="D244" s="43"/>
      <c r="E244" s="24"/>
    </row>
    <row r="245" spans="1:5" ht="47.5" customHeight="1">
      <c r="A245" s="24"/>
      <c r="B245" s="31" t="s">
        <v>775</v>
      </c>
      <c r="C245" s="44"/>
      <c r="D245" s="43"/>
      <c r="E245" s="24"/>
    </row>
    <row r="246" spans="1:5" ht="47" customHeight="1">
      <c r="A246" s="25"/>
      <c r="B246" s="51" t="s">
        <v>776</v>
      </c>
      <c r="C246" s="45"/>
      <c r="D246" s="43"/>
      <c r="E246" s="25"/>
    </row>
    <row r="247" spans="1:5" ht="76.5" customHeight="1">
      <c r="A247" s="27" t="s">
        <v>424</v>
      </c>
      <c r="B247" s="31" t="s">
        <v>154</v>
      </c>
      <c r="C247" s="22" t="s">
        <v>655</v>
      </c>
      <c r="D247" s="43"/>
      <c r="E247" s="22" t="s">
        <v>411</v>
      </c>
    </row>
    <row r="248" spans="1:5" ht="35.5" customHeight="1">
      <c r="A248" s="24"/>
      <c r="B248" s="31" t="s">
        <v>777</v>
      </c>
      <c r="C248" s="44"/>
      <c r="D248" s="43"/>
      <c r="E248" s="24"/>
    </row>
    <row r="249" spans="1:5" ht="48.5" customHeight="1">
      <c r="A249" s="24"/>
      <c r="B249" s="31" t="s">
        <v>775</v>
      </c>
      <c r="C249" s="44"/>
      <c r="D249" s="43"/>
      <c r="E249" s="24"/>
    </row>
    <row r="250" spans="1:5" ht="48.5" customHeight="1">
      <c r="A250" s="25"/>
      <c r="B250" s="31" t="s">
        <v>776</v>
      </c>
      <c r="C250" s="45"/>
      <c r="D250" s="43"/>
      <c r="E250" s="25"/>
    </row>
    <row r="251" spans="1:5" ht="88.5" customHeight="1">
      <c r="A251" s="27" t="s">
        <v>426</v>
      </c>
      <c r="B251" s="31" t="s">
        <v>656</v>
      </c>
      <c r="C251" s="15" t="s">
        <v>657</v>
      </c>
      <c r="D251" s="43"/>
      <c r="E251" s="15" t="s">
        <v>411</v>
      </c>
    </row>
    <row r="252" spans="1:5" ht="102" customHeight="1">
      <c r="A252" s="24"/>
      <c r="B252" s="31" t="s">
        <v>658</v>
      </c>
      <c r="C252" s="15" t="s">
        <v>659</v>
      </c>
      <c r="D252" s="43"/>
      <c r="E252" s="15" t="s">
        <v>411</v>
      </c>
    </row>
    <row r="253" spans="1:5" ht="108" customHeight="1">
      <c r="A253" s="24"/>
      <c r="B253" s="31" t="s">
        <v>660</v>
      </c>
      <c r="C253" s="15" t="s">
        <v>661</v>
      </c>
      <c r="D253" s="43"/>
      <c r="E253" s="15" t="s">
        <v>411</v>
      </c>
    </row>
    <row r="254" spans="1:5" ht="127" customHeight="1">
      <c r="A254" s="24"/>
      <c r="B254" s="31" t="s">
        <v>662</v>
      </c>
      <c r="C254" s="15" t="s">
        <v>663</v>
      </c>
      <c r="D254" s="43"/>
      <c r="E254" s="15" t="s">
        <v>411</v>
      </c>
    </row>
    <row r="255" spans="1:5" ht="123" customHeight="1">
      <c r="A255" s="24"/>
      <c r="B255" s="31" t="s">
        <v>664</v>
      </c>
      <c r="C255" s="15" t="s">
        <v>665</v>
      </c>
      <c r="D255" s="43"/>
      <c r="E255" s="15" t="s">
        <v>411</v>
      </c>
    </row>
    <row r="256" spans="1:5" ht="139.5" customHeight="1">
      <c r="A256" s="25"/>
      <c r="B256" s="31" t="s">
        <v>666</v>
      </c>
      <c r="C256" s="15" t="s">
        <v>667</v>
      </c>
      <c r="D256" s="43"/>
      <c r="E256" s="15" t="s">
        <v>411</v>
      </c>
    </row>
    <row r="257" spans="1:5" ht="70" customHeight="1">
      <c r="A257" s="18" t="s">
        <v>425</v>
      </c>
      <c r="B257" s="31" t="s">
        <v>668</v>
      </c>
      <c r="C257" s="15" t="s">
        <v>669</v>
      </c>
      <c r="D257" s="43"/>
      <c r="E257" s="15" t="s">
        <v>411</v>
      </c>
    </row>
    <row r="258" spans="1:5" ht="125.5" customHeight="1">
      <c r="A258" s="27" t="s">
        <v>427</v>
      </c>
      <c r="B258" s="31" t="s">
        <v>778</v>
      </c>
      <c r="C258" s="15" t="s">
        <v>670</v>
      </c>
      <c r="D258" s="43"/>
      <c r="E258" s="15" t="s">
        <v>411</v>
      </c>
    </row>
    <row r="259" spans="1:5" ht="128" customHeight="1">
      <c r="A259" s="24"/>
      <c r="B259" s="31" t="s">
        <v>671</v>
      </c>
      <c r="C259" s="15" t="s">
        <v>875</v>
      </c>
      <c r="D259" s="43"/>
      <c r="E259" s="15" t="s">
        <v>411</v>
      </c>
    </row>
    <row r="260" spans="1:5" ht="123" customHeight="1">
      <c r="A260" s="24"/>
      <c r="B260" s="31" t="s">
        <v>672</v>
      </c>
      <c r="C260" s="15" t="s">
        <v>673</v>
      </c>
      <c r="D260" s="43"/>
      <c r="E260" s="15" t="s">
        <v>411</v>
      </c>
    </row>
    <row r="261" spans="1:5" ht="123.5" customHeight="1">
      <c r="A261" s="24"/>
      <c r="B261" s="31" t="s">
        <v>876</v>
      </c>
      <c r="C261" s="15" t="s">
        <v>674</v>
      </c>
      <c r="D261" s="43"/>
      <c r="E261" s="15" t="s">
        <v>411</v>
      </c>
    </row>
    <row r="262" spans="1:5" ht="56.5" customHeight="1">
      <c r="A262" s="24"/>
      <c r="B262" s="31" t="s">
        <v>675</v>
      </c>
      <c r="C262" s="15" t="s">
        <v>877</v>
      </c>
      <c r="D262" s="43"/>
      <c r="E262" s="15" t="s">
        <v>411</v>
      </c>
    </row>
    <row r="263" spans="1:5" ht="54.5" customHeight="1">
      <c r="A263" s="24"/>
      <c r="B263" s="31" t="s">
        <v>676</v>
      </c>
      <c r="C263" s="15" t="s">
        <v>878</v>
      </c>
      <c r="D263" s="43"/>
      <c r="E263" s="15" t="s">
        <v>411</v>
      </c>
    </row>
    <row r="264" spans="1:5" ht="55.5" customHeight="1">
      <c r="A264" s="24"/>
      <c r="B264" s="31" t="s">
        <v>677</v>
      </c>
      <c r="C264" s="15" t="s">
        <v>879</v>
      </c>
      <c r="D264" s="43"/>
      <c r="E264" s="15" t="s">
        <v>411</v>
      </c>
    </row>
    <row r="265" spans="1:5" ht="57" customHeight="1">
      <c r="A265" s="25"/>
      <c r="B265" s="31" t="s">
        <v>678</v>
      </c>
      <c r="C265" s="15" t="s">
        <v>880</v>
      </c>
      <c r="D265" s="43"/>
      <c r="E265" s="15" t="s">
        <v>411</v>
      </c>
    </row>
    <row r="266" spans="1:5" ht="76" customHeight="1">
      <c r="A266" s="18" t="s">
        <v>428</v>
      </c>
      <c r="B266" s="28" t="s">
        <v>779</v>
      </c>
      <c r="C266" s="15" t="s">
        <v>679</v>
      </c>
      <c r="D266" s="43"/>
      <c r="E266" s="15" t="s">
        <v>411</v>
      </c>
    </row>
    <row r="267" spans="1:5" ht="113.5" customHeight="1">
      <c r="A267" s="27" t="s">
        <v>429</v>
      </c>
      <c r="B267" s="31" t="s">
        <v>680</v>
      </c>
      <c r="C267" s="15" t="s">
        <v>681</v>
      </c>
      <c r="D267" s="43"/>
      <c r="E267" s="15" t="s">
        <v>411</v>
      </c>
    </row>
    <row r="268" spans="1:5" ht="75.5" customHeight="1">
      <c r="A268" s="58"/>
      <c r="B268" s="31" t="s">
        <v>780</v>
      </c>
      <c r="C268" s="15" t="s">
        <v>682</v>
      </c>
      <c r="D268" s="43"/>
      <c r="E268" s="15" t="s">
        <v>411</v>
      </c>
    </row>
    <row r="269" spans="1:5" ht="86.5" customHeight="1">
      <c r="A269" s="27" t="s">
        <v>430</v>
      </c>
      <c r="B269" s="31" t="s">
        <v>881</v>
      </c>
      <c r="C269" s="15" t="s">
        <v>683</v>
      </c>
      <c r="D269" s="43"/>
      <c r="E269" s="15" t="s">
        <v>411</v>
      </c>
    </row>
    <row r="270" spans="1:5" ht="117.5" customHeight="1">
      <c r="A270" s="25"/>
      <c r="B270" s="31" t="s">
        <v>882</v>
      </c>
      <c r="C270" s="15" t="s">
        <v>684</v>
      </c>
      <c r="D270" s="43"/>
      <c r="E270" s="15" t="s">
        <v>411</v>
      </c>
    </row>
    <row r="271" spans="1:5" ht="185" customHeight="1">
      <c r="A271" s="27" t="s">
        <v>685</v>
      </c>
      <c r="B271" s="31" t="s">
        <v>155</v>
      </c>
      <c r="C271" s="15" t="s">
        <v>883</v>
      </c>
      <c r="D271" s="43"/>
      <c r="E271" s="15" t="s">
        <v>411</v>
      </c>
    </row>
    <row r="272" spans="1:5" ht="143.5" customHeight="1">
      <c r="A272" s="24"/>
      <c r="B272" s="31" t="s">
        <v>156</v>
      </c>
      <c r="C272" s="15" t="s">
        <v>686</v>
      </c>
      <c r="D272" s="43"/>
      <c r="E272" s="15" t="s">
        <v>411</v>
      </c>
    </row>
    <row r="273" spans="1:5" ht="126.5" customHeight="1">
      <c r="A273" s="24"/>
      <c r="B273" s="31" t="s">
        <v>781</v>
      </c>
      <c r="C273" s="15" t="s">
        <v>687</v>
      </c>
      <c r="D273" s="43"/>
      <c r="E273" s="15" t="s">
        <v>411</v>
      </c>
    </row>
    <row r="274" spans="1:5" ht="98.5" customHeight="1">
      <c r="A274" s="24"/>
      <c r="B274" s="31" t="s">
        <v>688</v>
      </c>
      <c r="C274" s="15" t="s">
        <v>689</v>
      </c>
      <c r="D274" s="43"/>
      <c r="E274" s="15" t="s">
        <v>411</v>
      </c>
    </row>
    <row r="275" spans="1:5" ht="108" customHeight="1">
      <c r="A275" s="25"/>
      <c r="B275" s="31" t="s">
        <v>690</v>
      </c>
      <c r="C275" s="15" t="s">
        <v>691</v>
      </c>
      <c r="D275" s="43"/>
      <c r="E275" s="15" t="s">
        <v>411</v>
      </c>
    </row>
    <row r="276" spans="1:5" ht="112.5" customHeight="1">
      <c r="A276" s="18" t="s">
        <v>431</v>
      </c>
      <c r="B276" s="28" t="s">
        <v>782</v>
      </c>
      <c r="C276" s="15" t="s">
        <v>692</v>
      </c>
      <c r="D276" s="43"/>
      <c r="E276" s="15" t="s">
        <v>411</v>
      </c>
    </row>
    <row r="277" spans="1:5" ht="133" customHeight="1">
      <c r="A277" s="18" t="s">
        <v>693</v>
      </c>
      <c r="B277" s="28" t="s">
        <v>783</v>
      </c>
      <c r="C277" s="15" t="s">
        <v>694</v>
      </c>
      <c r="D277" s="43"/>
      <c r="E277" s="15" t="s">
        <v>411</v>
      </c>
    </row>
    <row r="278" spans="1:5" ht="44.5" customHeight="1">
      <c r="A278" s="18" t="s">
        <v>432</v>
      </c>
      <c r="B278" s="28" t="s">
        <v>784</v>
      </c>
      <c r="C278" s="15" t="s">
        <v>695</v>
      </c>
      <c r="D278" s="43"/>
      <c r="E278" s="15" t="s">
        <v>411</v>
      </c>
    </row>
    <row r="279" spans="1:5" ht="74.5" customHeight="1">
      <c r="A279" s="18" t="s">
        <v>433</v>
      </c>
      <c r="B279" s="28" t="s">
        <v>785</v>
      </c>
      <c r="C279" s="15" t="s">
        <v>696</v>
      </c>
      <c r="D279" s="43"/>
      <c r="E279" s="15" t="s">
        <v>411</v>
      </c>
    </row>
    <row r="280" spans="1:5" ht="168" customHeight="1">
      <c r="A280" s="18" t="s">
        <v>434</v>
      </c>
      <c r="B280" s="28" t="s">
        <v>786</v>
      </c>
      <c r="C280" s="15" t="s">
        <v>697</v>
      </c>
      <c r="D280" s="43"/>
      <c r="E280" s="15" t="s">
        <v>411</v>
      </c>
    </row>
    <row r="281" spans="1:5" ht="129.5" customHeight="1">
      <c r="A281" s="18" t="s">
        <v>435</v>
      </c>
      <c r="B281" s="31" t="s">
        <v>698</v>
      </c>
      <c r="C281" s="15" t="s">
        <v>699</v>
      </c>
      <c r="D281" s="43"/>
      <c r="E281" s="15" t="s">
        <v>411</v>
      </c>
    </row>
    <row r="282" spans="1:5" ht="150.5" customHeight="1">
      <c r="A282" s="18" t="s">
        <v>436</v>
      </c>
      <c r="B282" s="31" t="s">
        <v>787</v>
      </c>
      <c r="C282" s="15" t="s">
        <v>700</v>
      </c>
      <c r="D282" s="43"/>
      <c r="E282" s="15" t="s">
        <v>411</v>
      </c>
    </row>
    <row r="283" spans="1:5" ht="144.5" customHeight="1">
      <c r="A283" s="58" t="s">
        <v>437</v>
      </c>
      <c r="B283" s="31" t="s">
        <v>701</v>
      </c>
      <c r="C283" s="15" t="s">
        <v>702</v>
      </c>
      <c r="D283" s="43"/>
      <c r="E283" s="15" t="s">
        <v>411</v>
      </c>
    </row>
    <row r="284" spans="1:5" ht="77" customHeight="1">
      <c r="A284" s="27" t="s">
        <v>438</v>
      </c>
      <c r="B284" s="31" t="s">
        <v>788</v>
      </c>
      <c r="C284" s="15" t="s">
        <v>703</v>
      </c>
      <c r="D284" s="43"/>
      <c r="E284" s="15" t="s">
        <v>411</v>
      </c>
    </row>
    <row r="285" spans="1:5" ht="92.5" customHeight="1">
      <c r="A285" s="24"/>
      <c r="B285" s="31" t="s">
        <v>789</v>
      </c>
      <c r="C285" s="15" t="s">
        <v>704</v>
      </c>
      <c r="D285" s="43"/>
      <c r="E285" s="15" t="s">
        <v>411</v>
      </c>
    </row>
    <row r="286" spans="1:5" ht="92" customHeight="1">
      <c r="A286" s="24"/>
      <c r="B286" s="31" t="s">
        <v>790</v>
      </c>
      <c r="C286" s="15" t="s">
        <v>705</v>
      </c>
      <c r="D286" s="43"/>
      <c r="E286" s="15" t="s">
        <v>411</v>
      </c>
    </row>
    <row r="287" spans="1:5" ht="89" customHeight="1">
      <c r="A287" s="24"/>
      <c r="B287" s="31" t="s">
        <v>791</v>
      </c>
      <c r="C287" s="15" t="s">
        <v>706</v>
      </c>
      <c r="D287" s="43"/>
      <c r="E287" s="15" t="s">
        <v>411</v>
      </c>
    </row>
    <row r="288" spans="1:5" ht="82" customHeight="1">
      <c r="A288" s="24"/>
      <c r="B288" s="31" t="s">
        <v>792</v>
      </c>
      <c r="C288" s="15" t="s">
        <v>707</v>
      </c>
      <c r="D288" s="43"/>
      <c r="E288" s="15" t="s">
        <v>411</v>
      </c>
    </row>
    <row r="289" spans="1:5" ht="65" customHeight="1">
      <c r="A289" s="24"/>
      <c r="B289" s="31" t="s">
        <v>793</v>
      </c>
      <c r="C289" s="15" t="s">
        <v>708</v>
      </c>
      <c r="D289" s="43"/>
      <c r="E289" s="15" t="s">
        <v>411</v>
      </c>
    </row>
    <row r="290" spans="1:5" ht="95">
      <c r="A290" s="25"/>
      <c r="B290" s="31" t="s">
        <v>794</v>
      </c>
      <c r="C290" s="15" t="s">
        <v>709</v>
      </c>
      <c r="D290" s="43"/>
      <c r="E290" s="15" t="s">
        <v>411</v>
      </c>
    </row>
    <row r="291" spans="1:5" ht="88.5" customHeight="1">
      <c r="A291" s="18" t="s">
        <v>439</v>
      </c>
      <c r="B291" s="31" t="s">
        <v>710</v>
      </c>
      <c r="C291" s="15" t="s">
        <v>711</v>
      </c>
      <c r="D291" s="43"/>
      <c r="E291" s="15" t="s">
        <v>411</v>
      </c>
    </row>
    <row r="292" spans="1:5" ht="60.5" customHeight="1">
      <c r="A292" s="27" t="s">
        <v>440</v>
      </c>
      <c r="B292" s="37" t="s">
        <v>712</v>
      </c>
      <c r="C292" s="22" t="s">
        <v>713</v>
      </c>
      <c r="D292" s="48"/>
      <c r="E292" s="22" t="s">
        <v>411</v>
      </c>
    </row>
    <row r="293" spans="1:5" ht="29" customHeight="1">
      <c r="A293" s="24"/>
      <c r="B293" s="49" t="s">
        <v>157</v>
      </c>
      <c r="C293" s="44"/>
      <c r="D293" s="50"/>
      <c r="E293" s="24"/>
    </row>
    <row r="294" spans="1:5" ht="74.5" customHeight="1">
      <c r="A294" s="24"/>
      <c r="B294" s="49" t="s">
        <v>714</v>
      </c>
      <c r="C294" s="44"/>
      <c r="D294" s="50"/>
      <c r="E294" s="24"/>
    </row>
    <row r="295" spans="1:5" ht="74.5" customHeight="1">
      <c r="A295" s="24"/>
      <c r="B295" s="51" t="s">
        <v>715</v>
      </c>
      <c r="C295" s="45"/>
      <c r="D295" s="47"/>
      <c r="E295" s="25"/>
    </row>
    <row r="296" spans="1:5" ht="76" customHeight="1">
      <c r="A296" s="25"/>
      <c r="B296" s="31" t="s">
        <v>716</v>
      </c>
      <c r="C296" s="15" t="s">
        <v>717</v>
      </c>
      <c r="D296" s="43"/>
      <c r="E296" s="15" t="s">
        <v>411</v>
      </c>
    </row>
    <row r="297" spans="1:5" ht="65.5" customHeight="1">
      <c r="A297" s="18" t="s">
        <v>441</v>
      </c>
      <c r="B297" s="41" t="s">
        <v>884</v>
      </c>
      <c r="C297" s="15" t="s">
        <v>718</v>
      </c>
      <c r="D297" s="43"/>
      <c r="E297" s="15" t="s">
        <v>411</v>
      </c>
    </row>
    <row r="298" spans="1:5" ht="114.5" customHeight="1">
      <c r="A298" s="27" t="s">
        <v>719</v>
      </c>
      <c r="B298" s="31" t="s">
        <v>795</v>
      </c>
      <c r="C298" s="22" t="s">
        <v>720</v>
      </c>
      <c r="D298" s="43"/>
      <c r="E298" s="22" t="s">
        <v>411</v>
      </c>
    </row>
    <row r="299" spans="1:5">
      <c r="A299" s="24"/>
      <c r="B299" s="37" t="s">
        <v>158</v>
      </c>
      <c r="C299" s="44"/>
      <c r="D299" s="48"/>
      <c r="E299" s="24"/>
    </row>
    <row r="300" spans="1:5" ht="47" customHeight="1">
      <c r="A300" s="24"/>
      <c r="B300" s="35" t="s">
        <v>885</v>
      </c>
      <c r="C300" s="44"/>
      <c r="D300" s="50"/>
      <c r="E300" s="24"/>
    </row>
    <row r="301" spans="1:5" ht="54" customHeight="1">
      <c r="A301" s="24"/>
      <c r="B301" s="49" t="s">
        <v>796</v>
      </c>
      <c r="C301" s="44"/>
      <c r="D301" s="50"/>
      <c r="E301" s="24"/>
    </row>
    <row r="302" spans="1:5" ht="54" customHeight="1">
      <c r="A302" s="24"/>
      <c r="B302" s="34" t="s">
        <v>886</v>
      </c>
      <c r="C302" s="44"/>
      <c r="D302" s="47"/>
      <c r="E302" s="24"/>
    </row>
    <row r="303" spans="1:5" ht="23.5" customHeight="1">
      <c r="A303" s="24"/>
      <c r="B303" s="37" t="s">
        <v>159</v>
      </c>
      <c r="C303" s="44"/>
      <c r="D303" s="48"/>
      <c r="E303" s="24"/>
    </row>
    <row r="304" spans="1:5" ht="29.5" customHeight="1">
      <c r="A304" s="24"/>
      <c r="B304" s="49" t="s">
        <v>797</v>
      </c>
      <c r="C304" s="44"/>
      <c r="D304" s="50"/>
      <c r="E304" s="24"/>
    </row>
    <row r="305" spans="1:5" ht="35" customHeight="1">
      <c r="A305" s="24"/>
      <c r="B305" s="49" t="s">
        <v>798</v>
      </c>
      <c r="C305" s="44"/>
      <c r="D305" s="50"/>
      <c r="E305" s="24"/>
    </row>
    <row r="306" spans="1:5" ht="37" customHeight="1">
      <c r="A306" s="24"/>
      <c r="B306" s="51" t="s">
        <v>799</v>
      </c>
      <c r="C306" s="44"/>
      <c r="D306" s="47"/>
      <c r="E306" s="24"/>
    </row>
    <row r="307" spans="1:5">
      <c r="A307" s="24"/>
      <c r="B307" s="37" t="s">
        <v>160</v>
      </c>
      <c r="C307" s="44"/>
      <c r="D307" s="48"/>
      <c r="E307" s="24"/>
    </row>
    <row r="308" spans="1:5" ht="25.5" customHeight="1">
      <c r="A308" s="24"/>
      <c r="B308" s="49" t="s">
        <v>800</v>
      </c>
      <c r="C308" s="44"/>
      <c r="D308" s="50"/>
      <c r="E308" s="24"/>
    </row>
    <row r="309" spans="1:5" ht="34" customHeight="1">
      <c r="A309" s="24"/>
      <c r="B309" s="49" t="s">
        <v>801</v>
      </c>
      <c r="C309" s="44"/>
      <c r="D309" s="50"/>
      <c r="E309" s="24"/>
    </row>
    <row r="310" spans="1:5" ht="36" customHeight="1">
      <c r="A310" s="25"/>
      <c r="B310" s="51" t="s">
        <v>802</v>
      </c>
      <c r="C310" s="45"/>
      <c r="D310" s="47"/>
      <c r="E310" s="25"/>
    </row>
    <row r="311" spans="1:5" ht="76.5" customHeight="1">
      <c r="A311" s="27" t="s">
        <v>721</v>
      </c>
      <c r="B311" s="31" t="s">
        <v>803</v>
      </c>
      <c r="C311" s="22" t="s">
        <v>722</v>
      </c>
      <c r="D311" s="43"/>
      <c r="E311" s="22" t="s">
        <v>411</v>
      </c>
    </row>
    <row r="312" spans="1:5">
      <c r="A312" s="24"/>
      <c r="B312" s="37" t="s">
        <v>161</v>
      </c>
      <c r="C312" s="44"/>
      <c r="D312" s="48"/>
      <c r="E312" s="24"/>
    </row>
    <row r="313" spans="1:5" ht="27.5" customHeight="1">
      <c r="A313" s="24"/>
      <c r="B313" s="49" t="s">
        <v>162</v>
      </c>
      <c r="C313" s="44"/>
      <c r="D313" s="50"/>
      <c r="E313" s="24"/>
    </row>
    <row r="314" spans="1:5" ht="32" customHeight="1">
      <c r="A314" s="24"/>
      <c r="B314" s="49" t="s">
        <v>887</v>
      </c>
      <c r="C314" s="44"/>
      <c r="D314" s="50"/>
      <c r="E314" s="24"/>
    </row>
    <row r="315" spans="1:5" ht="30.5" customHeight="1">
      <c r="A315" s="24"/>
      <c r="B315" s="51" t="s">
        <v>888</v>
      </c>
      <c r="C315" s="44"/>
      <c r="D315" s="47"/>
      <c r="E315" s="24"/>
    </row>
    <row r="316" spans="1:5">
      <c r="A316" s="24"/>
      <c r="B316" s="37" t="s">
        <v>163</v>
      </c>
      <c r="C316" s="44"/>
      <c r="D316" s="48"/>
      <c r="E316" s="24"/>
    </row>
    <row r="317" spans="1:5" ht="25" customHeight="1">
      <c r="A317" s="24"/>
      <c r="B317" s="49" t="s">
        <v>889</v>
      </c>
      <c r="C317" s="44"/>
      <c r="D317" s="50"/>
      <c r="E317" s="24"/>
    </row>
    <row r="318" spans="1:5" ht="33.5" customHeight="1">
      <c r="A318" s="24"/>
      <c r="B318" s="49" t="s">
        <v>890</v>
      </c>
      <c r="C318" s="44"/>
      <c r="D318" s="50"/>
      <c r="E318" s="24"/>
    </row>
    <row r="319" spans="1:5" ht="37.5" customHeight="1">
      <c r="A319" s="25"/>
      <c r="B319" s="51" t="s">
        <v>164</v>
      </c>
      <c r="C319" s="44"/>
      <c r="D319" s="47"/>
      <c r="E319" s="24"/>
    </row>
    <row r="320" spans="1:5" ht="84" customHeight="1">
      <c r="A320" s="27" t="s">
        <v>723</v>
      </c>
      <c r="B320" s="31" t="s">
        <v>804</v>
      </c>
      <c r="C320" s="22" t="s">
        <v>724</v>
      </c>
      <c r="D320" s="43"/>
      <c r="E320" s="22" t="s">
        <v>411</v>
      </c>
    </row>
    <row r="321" spans="1:5" ht="27" customHeight="1">
      <c r="A321" s="24"/>
      <c r="B321" s="31" t="s">
        <v>165</v>
      </c>
      <c r="C321" s="44"/>
      <c r="D321" s="43"/>
      <c r="E321" s="24"/>
    </row>
    <row r="322" spans="1:5" ht="32" customHeight="1">
      <c r="A322" s="24"/>
      <c r="B322" s="31" t="s">
        <v>166</v>
      </c>
      <c r="C322" s="44"/>
      <c r="D322" s="43"/>
      <c r="E322" s="24"/>
    </row>
    <row r="323" spans="1:5" ht="33" customHeight="1">
      <c r="A323" s="25"/>
      <c r="B323" s="31" t="s">
        <v>167</v>
      </c>
      <c r="C323" s="45"/>
      <c r="D323" s="43"/>
      <c r="E323" s="25"/>
    </row>
    <row r="324" spans="1:5" ht="115" customHeight="1">
      <c r="A324" s="27" t="s">
        <v>725</v>
      </c>
      <c r="B324" s="37" t="s">
        <v>805</v>
      </c>
      <c r="C324" s="22" t="s">
        <v>726</v>
      </c>
      <c r="D324" s="48"/>
      <c r="E324" s="22" t="s">
        <v>411</v>
      </c>
    </row>
    <row r="325" spans="1:5">
      <c r="A325" s="24"/>
      <c r="B325" s="49" t="s">
        <v>168</v>
      </c>
      <c r="C325" s="44"/>
      <c r="D325" s="50"/>
      <c r="E325" s="24"/>
    </row>
    <row r="326" spans="1:5" ht="42" customHeight="1">
      <c r="A326" s="24"/>
      <c r="B326" s="49" t="s">
        <v>169</v>
      </c>
      <c r="C326" s="44"/>
      <c r="D326" s="50"/>
      <c r="E326" s="24"/>
    </row>
    <row r="327" spans="1:5" ht="46.5" customHeight="1">
      <c r="A327" s="24"/>
      <c r="B327" s="49" t="s">
        <v>170</v>
      </c>
      <c r="C327" s="44"/>
      <c r="D327" s="50"/>
      <c r="E327" s="24"/>
    </row>
    <row r="328" spans="1:5" ht="48.5" customHeight="1">
      <c r="A328" s="24"/>
      <c r="B328" s="49" t="s">
        <v>171</v>
      </c>
      <c r="C328" s="44"/>
      <c r="D328" s="50"/>
      <c r="E328" s="24"/>
    </row>
    <row r="329" spans="1:5">
      <c r="A329" s="24"/>
      <c r="B329" s="49" t="s">
        <v>172</v>
      </c>
      <c r="C329" s="44"/>
      <c r="D329" s="50"/>
      <c r="E329" s="24"/>
    </row>
    <row r="330" spans="1:5" ht="29" customHeight="1">
      <c r="A330" s="24"/>
      <c r="B330" s="49" t="s">
        <v>173</v>
      </c>
      <c r="C330" s="44"/>
      <c r="D330" s="50"/>
      <c r="E330" s="24"/>
    </row>
    <row r="331" spans="1:5" ht="32.5" customHeight="1">
      <c r="A331" s="24"/>
      <c r="B331" s="49" t="s">
        <v>174</v>
      </c>
      <c r="C331" s="44"/>
      <c r="D331" s="50"/>
      <c r="E331" s="24"/>
    </row>
    <row r="332" spans="1:5" ht="34.5" customHeight="1">
      <c r="A332" s="24"/>
      <c r="B332" s="49" t="s">
        <v>175</v>
      </c>
      <c r="C332" s="44"/>
      <c r="D332" s="50"/>
      <c r="E332" s="24"/>
    </row>
    <row r="333" spans="1:5">
      <c r="A333" s="24"/>
      <c r="B333" s="49" t="s">
        <v>176</v>
      </c>
      <c r="C333" s="44"/>
      <c r="D333" s="50"/>
      <c r="E333" s="24"/>
    </row>
    <row r="334" spans="1:5" ht="25" customHeight="1">
      <c r="A334" s="24"/>
      <c r="B334" s="49" t="s">
        <v>177</v>
      </c>
      <c r="C334" s="44"/>
      <c r="D334" s="50"/>
      <c r="E334" s="24"/>
    </row>
    <row r="335" spans="1:5" ht="36" customHeight="1">
      <c r="A335" s="24"/>
      <c r="B335" s="49" t="s">
        <v>178</v>
      </c>
      <c r="C335" s="44"/>
      <c r="D335" s="50"/>
      <c r="E335" s="24"/>
    </row>
    <row r="336" spans="1:5" ht="32" customHeight="1">
      <c r="A336" s="24"/>
      <c r="B336" s="49" t="s">
        <v>179</v>
      </c>
      <c r="C336" s="44"/>
      <c r="D336" s="50"/>
      <c r="E336" s="24"/>
    </row>
    <row r="337" spans="1:5">
      <c r="A337" s="24"/>
      <c r="B337" s="49" t="s">
        <v>180</v>
      </c>
      <c r="C337" s="44"/>
      <c r="D337" s="50"/>
      <c r="E337" s="24"/>
    </row>
    <row r="338" spans="1:5" ht="29.5" customHeight="1">
      <c r="A338" s="24"/>
      <c r="B338" s="49" t="s">
        <v>181</v>
      </c>
      <c r="C338" s="44"/>
      <c r="D338" s="50"/>
      <c r="E338" s="24"/>
    </row>
    <row r="339" spans="1:5" ht="35.5" customHeight="1">
      <c r="A339" s="24"/>
      <c r="B339" s="49" t="s">
        <v>182</v>
      </c>
      <c r="C339" s="44"/>
      <c r="D339" s="50"/>
      <c r="E339" s="24"/>
    </row>
    <row r="340" spans="1:5" ht="38.5" customHeight="1">
      <c r="A340" s="24"/>
      <c r="B340" s="51" t="s">
        <v>183</v>
      </c>
      <c r="C340" s="45"/>
      <c r="D340" s="47"/>
      <c r="E340" s="25"/>
    </row>
    <row r="341" spans="1:5" ht="88.5" customHeight="1">
      <c r="A341" s="24"/>
      <c r="B341" s="32" t="s">
        <v>806</v>
      </c>
      <c r="C341" s="22" t="s">
        <v>727</v>
      </c>
      <c r="D341" s="48"/>
      <c r="E341" s="22" t="s">
        <v>411</v>
      </c>
    </row>
    <row r="342" spans="1:5">
      <c r="A342" s="24"/>
      <c r="B342" s="49" t="s">
        <v>184</v>
      </c>
      <c r="C342" s="44"/>
      <c r="D342" s="50"/>
      <c r="E342" s="24"/>
    </row>
    <row r="343" spans="1:5" ht="26" customHeight="1">
      <c r="A343" s="24"/>
      <c r="B343" s="49" t="s">
        <v>185</v>
      </c>
      <c r="C343" s="44"/>
      <c r="D343" s="50"/>
      <c r="E343" s="24"/>
    </row>
    <row r="344" spans="1:5" ht="33.5" customHeight="1">
      <c r="A344" s="24"/>
      <c r="B344" s="49" t="s">
        <v>186</v>
      </c>
      <c r="C344" s="44"/>
      <c r="D344" s="50"/>
      <c r="E344" s="24"/>
    </row>
    <row r="345" spans="1:5" ht="34" customHeight="1">
      <c r="A345" s="24"/>
      <c r="B345" s="49" t="s">
        <v>187</v>
      </c>
      <c r="C345" s="44"/>
      <c r="D345" s="50"/>
      <c r="E345" s="24"/>
    </row>
    <row r="346" spans="1:5" ht="14.5" customHeight="1">
      <c r="A346" s="24"/>
      <c r="B346" s="49" t="s">
        <v>188</v>
      </c>
      <c r="C346" s="44"/>
      <c r="D346" s="50"/>
      <c r="E346" s="24"/>
    </row>
    <row r="347" spans="1:5" ht="26.5" customHeight="1">
      <c r="A347" s="24"/>
      <c r="B347" s="49" t="s">
        <v>189</v>
      </c>
      <c r="C347" s="44"/>
      <c r="D347" s="50"/>
      <c r="E347" s="24"/>
    </row>
    <row r="348" spans="1:5" ht="32" customHeight="1">
      <c r="A348" s="24"/>
      <c r="B348" s="49" t="s">
        <v>190</v>
      </c>
      <c r="C348" s="44"/>
      <c r="D348" s="50"/>
      <c r="E348" s="24"/>
    </row>
    <row r="349" spans="1:5" ht="32.5" customHeight="1">
      <c r="A349" s="24"/>
      <c r="B349" s="49" t="s">
        <v>191</v>
      </c>
      <c r="C349" s="44"/>
      <c r="D349" s="50"/>
      <c r="E349" s="24"/>
    </row>
    <row r="350" spans="1:5">
      <c r="A350" s="24"/>
      <c r="B350" s="49" t="s">
        <v>192</v>
      </c>
      <c r="C350" s="44"/>
      <c r="D350" s="50"/>
      <c r="E350" s="24"/>
    </row>
    <row r="351" spans="1:5" ht="26.5" customHeight="1">
      <c r="A351" s="24"/>
      <c r="B351" s="49" t="s">
        <v>193</v>
      </c>
      <c r="C351" s="44"/>
      <c r="D351" s="50"/>
      <c r="E351" s="24"/>
    </row>
    <row r="352" spans="1:5" ht="34.5" customHeight="1">
      <c r="A352" s="24"/>
      <c r="B352" s="49" t="s">
        <v>194</v>
      </c>
      <c r="C352" s="44"/>
      <c r="D352" s="50"/>
      <c r="E352" s="24"/>
    </row>
    <row r="353" spans="1:5" ht="34" customHeight="1">
      <c r="A353" s="24"/>
      <c r="B353" s="49" t="s">
        <v>195</v>
      </c>
      <c r="C353" s="44"/>
      <c r="D353" s="50"/>
      <c r="E353" s="24"/>
    </row>
    <row r="354" spans="1:5">
      <c r="A354" s="24"/>
      <c r="B354" s="49" t="s">
        <v>196</v>
      </c>
      <c r="C354" s="44"/>
      <c r="D354" s="50"/>
      <c r="E354" s="24"/>
    </row>
    <row r="355" spans="1:5" ht="23.5" customHeight="1">
      <c r="A355" s="24"/>
      <c r="B355" s="49" t="s">
        <v>185</v>
      </c>
      <c r="C355" s="44"/>
      <c r="D355" s="50"/>
      <c r="E355" s="24"/>
    </row>
    <row r="356" spans="1:5" ht="32" customHeight="1">
      <c r="A356" s="24"/>
      <c r="B356" s="49" t="s">
        <v>186</v>
      </c>
      <c r="C356" s="44"/>
      <c r="D356" s="50"/>
      <c r="E356" s="24"/>
    </row>
    <row r="357" spans="1:5" ht="32" customHeight="1">
      <c r="A357" s="24"/>
      <c r="B357" s="49" t="s">
        <v>197</v>
      </c>
      <c r="C357" s="44"/>
      <c r="D357" s="50"/>
      <c r="E357" s="24"/>
    </row>
    <row r="358" spans="1:5">
      <c r="A358" s="24"/>
      <c r="B358" s="49" t="s">
        <v>198</v>
      </c>
      <c r="C358" s="44"/>
      <c r="D358" s="50"/>
      <c r="E358" s="24"/>
    </row>
    <row r="359" spans="1:5" ht="23.5" customHeight="1">
      <c r="A359" s="24"/>
      <c r="B359" s="49" t="s">
        <v>199</v>
      </c>
      <c r="C359" s="44"/>
      <c r="D359" s="50"/>
      <c r="E359" s="24"/>
    </row>
    <row r="360" spans="1:5" ht="31" customHeight="1">
      <c r="A360" s="24"/>
      <c r="B360" s="49" t="s">
        <v>200</v>
      </c>
      <c r="C360" s="44"/>
      <c r="D360" s="50"/>
      <c r="E360" s="24"/>
    </row>
    <row r="361" spans="1:5" ht="37.5" customHeight="1">
      <c r="A361" s="24"/>
      <c r="B361" s="49" t="s">
        <v>201</v>
      </c>
      <c r="C361" s="44"/>
      <c r="D361" s="50"/>
      <c r="E361" s="24"/>
    </row>
    <row r="362" spans="1:5">
      <c r="A362" s="24"/>
      <c r="B362" s="49" t="s">
        <v>202</v>
      </c>
      <c r="C362" s="44"/>
      <c r="D362" s="50"/>
      <c r="E362" s="24"/>
    </row>
    <row r="363" spans="1:5" ht="28" customHeight="1">
      <c r="A363" s="24"/>
      <c r="B363" s="49" t="s">
        <v>203</v>
      </c>
      <c r="C363" s="44"/>
      <c r="D363" s="50"/>
      <c r="E363" s="24"/>
    </row>
    <row r="364" spans="1:5" ht="32.5" customHeight="1">
      <c r="A364" s="24"/>
      <c r="B364" s="49" t="s">
        <v>204</v>
      </c>
      <c r="C364" s="44"/>
      <c r="D364" s="50"/>
      <c r="E364" s="24"/>
    </row>
    <row r="365" spans="1:5" ht="31" customHeight="1">
      <c r="A365" s="24"/>
      <c r="B365" s="49" t="s">
        <v>205</v>
      </c>
      <c r="C365" s="44"/>
      <c r="D365" s="50"/>
      <c r="E365" s="24"/>
    </row>
    <row r="366" spans="1:5">
      <c r="A366" s="24"/>
      <c r="B366" s="49" t="s">
        <v>206</v>
      </c>
      <c r="C366" s="44"/>
      <c r="D366" s="50"/>
      <c r="E366" s="24"/>
    </row>
    <row r="367" spans="1:5" ht="29" customHeight="1">
      <c r="A367" s="24"/>
      <c r="B367" s="49" t="s">
        <v>207</v>
      </c>
      <c r="C367" s="44"/>
      <c r="D367" s="50"/>
      <c r="E367" s="24"/>
    </row>
    <row r="368" spans="1:5" ht="33.5" customHeight="1">
      <c r="A368" s="24"/>
      <c r="B368" s="49" t="s">
        <v>208</v>
      </c>
      <c r="C368" s="44"/>
      <c r="D368" s="50"/>
      <c r="E368" s="24"/>
    </row>
    <row r="369" spans="1:5" ht="38" customHeight="1">
      <c r="A369" s="24"/>
      <c r="B369" s="49" t="s">
        <v>209</v>
      </c>
      <c r="C369" s="44"/>
      <c r="D369" s="50"/>
      <c r="E369" s="24"/>
    </row>
    <row r="370" spans="1:5" ht="20.5" customHeight="1">
      <c r="A370" s="24"/>
      <c r="B370" s="49" t="s">
        <v>210</v>
      </c>
      <c r="C370" s="44"/>
      <c r="D370" s="50"/>
      <c r="E370" s="24"/>
    </row>
    <row r="371" spans="1:5" ht="26" customHeight="1">
      <c r="A371" s="24"/>
      <c r="B371" s="49" t="s">
        <v>211</v>
      </c>
      <c r="C371" s="44"/>
      <c r="D371" s="50"/>
      <c r="E371" s="24"/>
    </row>
    <row r="372" spans="1:5" ht="35" customHeight="1">
      <c r="A372" s="24"/>
      <c r="B372" s="49" t="s">
        <v>212</v>
      </c>
      <c r="C372" s="44"/>
      <c r="D372" s="50"/>
      <c r="E372" s="24"/>
    </row>
    <row r="373" spans="1:5" ht="35" customHeight="1">
      <c r="A373" s="24"/>
      <c r="B373" s="49" t="s">
        <v>213</v>
      </c>
      <c r="C373" s="44"/>
      <c r="D373" s="50"/>
      <c r="E373" s="24"/>
    </row>
    <row r="374" spans="1:5">
      <c r="A374" s="24"/>
      <c r="B374" s="49" t="s">
        <v>214</v>
      </c>
      <c r="C374" s="44"/>
      <c r="D374" s="50"/>
      <c r="E374" s="24"/>
    </row>
    <row r="375" spans="1:5" ht="25" customHeight="1">
      <c r="A375" s="24"/>
      <c r="B375" s="49" t="s">
        <v>215</v>
      </c>
      <c r="C375" s="44"/>
      <c r="D375" s="50"/>
      <c r="E375" s="24"/>
    </row>
    <row r="376" spans="1:5" ht="33.5" customHeight="1">
      <c r="A376" s="24"/>
      <c r="B376" s="49" t="s">
        <v>216</v>
      </c>
      <c r="C376" s="44"/>
      <c r="D376" s="50"/>
      <c r="E376" s="24"/>
    </row>
    <row r="377" spans="1:5" ht="33" customHeight="1">
      <c r="A377" s="24"/>
      <c r="B377" s="49" t="s">
        <v>217</v>
      </c>
      <c r="C377" s="44"/>
      <c r="D377" s="50"/>
      <c r="E377" s="24"/>
    </row>
    <row r="378" spans="1:5">
      <c r="A378" s="24"/>
      <c r="B378" s="49" t="s">
        <v>218</v>
      </c>
      <c r="C378" s="44"/>
      <c r="D378" s="50"/>
      <c r="E378" s="24"/>
    </row>
    <row r="379" spans="1:5" ht="24.5" customHeight="1">
      <c r="A379" s="24"/>
      <c r="B379" s="49" t="s">
        <v>219</v>
      </c>
      <c r="C379" s="44"/>
      <c r="D379" s="50"/>
      <c r="E379" s="24"/>
    </row>
    <row r="380" spans="1:5" ht="32" customHeight="1">
      <c r="A380" s="24"/>
      <c r="B380" s="49" t="s">
        <v>220</v>
      </c>
      <c r="C380" s="44"/>
      <c r="D380" s="50"/>
      <c r="E380" s="24"/>
    </row>
    <row r="381" spans="1:5" ht="35" customHeight="1">
      <c r="A381" s="24"/>
      <c r="B381" s="49" t="s">
        <v>221</v>
      </c>
      <c r="C381" s="44"/>
      <c r="D381" s="50"/>
      <c r="E381" s="24"/>
    </row>
    <row r="382" spans="1:5">
      <c r="A382" s="24"/>
      <c r="B382" s="49" t="s">
        <v>222</v>
      </c>
      <c r="C382" s="44"/>
      <c r="D382" s="50"/>
      <c r="E382" s="24"/>
    </row>
    <row r="383" spans="1:5" ht="29.5" customHeight="1">
      <c r="A383" s="24"/>
      <c r="B383" s="49" t="s">
        <v>223</v>
      </c>
      <c r="C383" s="44"/>
      <c r="D383" s="50"/>
      <c r="E383" s="24"/>
    </row>
    <row r="384" spans="1:5" ht="35" customHeight="1">
      <c r="A384" s="24"/>
      <c r="B384" s="49" t="s">
        <v>224</v>
      </c>
      <c r="C384" s="44"/>
      <c r="D384" s="50"/>
      <c r="E384" s="24"/>
    </row>
    <row r="385" spans="1:10" ht="32.5" customHeight="1">
      <c r="A385" s="24"/>
      <c r="B385" s="49" t="s">
        <v>225</v>
      </c>
      <c r="C385" s="44"/>
      <c r="D385" s="50"/>
      <c r="E385" s="24"/>
    </row>
    <row r="386" spans="1:10">
      <c r="A386" s="24"/>
      <c r="B386" s="49" t="s">
        <v>226</v>
      </c>
      <c r="C386" s="44"/>
      <c r="D386" s="50"/>
      <c r="E386" s="24"/>
    </row>
    <row r="387" spans="1:10" ht="23.5" customHeight="1">
      <c r="A387" s="24"/>
      <c r="B387" s="49" t="s">
        <v>227</v>
      </c>
      <c r="C387" s="44"/>
      <c r="D387" s="50"/>
      <c r="E387" s="24"/>
    </row>
    <row r="388" spans="1:10" ht="32.5" customHeight="1">
      <c r="A388" s="24"/>
      <c r="B388" s="49" t="s">
        <v>228</v>
      </c>
      <c r="C388" s="44"/>
      <c r="D388" s="50"/>
      <c r="E388" s="24"/>
    </row>
    <row r="389" spans="1:10" ht="34" customHeight="1">
      <c r="A389" s="24"/>
      <c r="B389" s="49" t="s">
        <v>229</v>
      </c>
      <c r="C389" s="44"/>
      <c r="D389" s="50"/>
      <c r="E389" s="24"/>
    </row>
    <row r="390" spans="1:10">
      <c r="A390" s="24"/>
      <c r="B390" s="49" t="s">
        <v>230</v>
      </c>
      <c r="C390" s="44"/>
      <c r="D390" s="50"/>
      <c r="E390" s="24"/>
    </row>
    <row r="391" spans="1:10" ht="26.5" customHeight="1">
      <c r="A391" s="24"/>
      <c r="B391" s="49" t="s">
        <v>231</v>
      </c>
      <c r="C391" s="44"/>
      <c r="D391" s="50"/>
      <c r="E391" s="24"/>
    </row>
    <row r="392" spans="1:10" ht="34.5" customHeight="1">
      <c r="A392" s="24"/>
      <c r="B392" s="49" t="s">
        <v>232</v>
      </c>
      <c r="C392" s="44"/>
      <c r="D392" s="50"/>
      <c r="E392" s="24"/>
    </row>
    <row r="393" spans="1:10" ht="34.5" customHeight="1">
      <c r="A393" s="24"/>
      <c r="B393" s="49" t="s">
        <v>233</v>
      </c>
      <c r="C393" s="44"/>
      <c r="D393" s="50"/>
      <c r="E393" s="24"/>
    </row>
    <row r="394" spans="1:10">
      <c r="A394" s="24"/>
      <c r="B394" s="49" t="s">
        <v>234</v>
      </c>
      <c r="C394" s="44"/>
      <c r="D394" s="50"/>
      <c r="E394" s="24"/>
    </row>
    <row r="395" spans="1:10" ht="24.5" customHeight="1">
      <c r="A395" s="24"/>
      <c r="B395" s="49" t="s">
        <v>235</v>
      </c>
      <c r="C395" s="44"/>
      <c r="D395" s="50"/>
      <c r="E395" s="24"/>
    </row>
    <row r="396" spans="1:10" ht="33.5" customHeight="1">
      <c r="A396" s="24"/>
      <c r="B396" s="49" t="s">
        <v>236</v>
      </c>
      <c r="C396" s="44"/>
      <c r="D396" s="50"/>
      <c r="E396" s="24"/>
    </row>
    <row r="397" spans="1:10" ht="33.5" customHeight="1">
      <c r="A397" s="25"/>
      <c r="B397" s="12" t="s">
        <v>237</v>
      </c>
      <c r="C397" s="45"/>
      <c r="D397" s="47"/>
      <c r="E397" s="25"/>
    </row>
    <row r="398" spans="1:10" ht="19">
      <c r="A398" s="120" t="s">
        <v>1028</v>
      </c>
      <c r="B398" s="120"/>
      <c r="C398" s="121" t="s">
        <v>984</v>
      </c>
      <c r="D398" s="122"/>
      <c r="E398" s="121"/>
      <c r="F398" s="123"/>
      <c r="G398" s="123"/>
      <c r="H398" s="123"/>
      <c r="I398" s="123"/>
      <c r="J398" s="123"/>
    </row>
    <row r="399" spans="1:10" ht="24.5" customHeight="1">
      <c r="A399" s="124"/>
      <c r="B399" s="125" t="s">
        <v>985</v>
      </c>
      <c r="C399" s="124"/>
      <c r="D399" s="126"/>
      <c r="E399" s="127"/>
      <c r="I399" s="123"/>
      <c r="J399" s="123"/>
    </row>
    <row r="400" spans="1:10" ht="24.5" customHeight="1">
      <c r="A400" s="124"/>
      <c r="B400" s="125" t="s">
        <v>986</v>
      </c>
      <c r="C400" s="124"/>
      <c r="D400" s="126"/>
      <c r="E400" s="127"/>
      <c r="I400" s="123"/>
      <c r="J400" s="123"/>
    </row>
    <row r="401" spans="1:10" ht="19">
      <c r="A401" s="124"/>
      <c r="B401" s="125" t="s">
        <v>987</v>
      </c>
      <c r="C401" s="124"/>
      <c r="D401" s="126"/>
      <c r="E401" s="125" t="s">
        <v>988</v>
      </c>
      <c r="I401" s="123"/>
      <c r="J401" s="123"/>
    </row>
    <row r="402" spans="1:10" ht="18">
      <c r="A402" s="124"/>
      <c r="B402" s="125" t="s">
        <v>989</v>
      </c>
      <c r="C402" s="124"/>
      <c r="D402" s="126"/>
      <c r="E402" s="125"/>
      <c r="I402" s="123"/>
      <c r="J402" s="123"/>
    </row>
    <row r="403" spans="1:10" ht="18">
      <c r="A403" s="124"/>
      <c r="B403" s="125" t="s">
        <v>990</v>
      </c>
      <c r="C403" s="124"/>
      <c r="D403" s="126"/>
      <c r="E403" s="125"/>
      <c r="I403" s="123"/>
      <c r="J403" s="123"/>
    </row>
    <row r="404" spans="1:10" ht="18">
      <c r="A404" s="124"/>
      <c r="B404" s="125" t="s">
        <v>991</v>
      </c>
      <c r="C404" s="124"/>
      <c r="D404" s="126"/>
      <c r="E404" s="125" t="s">
        <v>992</v>
      </c>
      <c r="I404" s="123"/>
      <c r="J404" s="123"/>
    </row>
    <row r="405" spans="1:10" ht="28.5">
      <c r="A405" s="124"/>
      <c r="B405" s="125" t="s">
        <v>993</v>
      </c>
      <c r="C405" s="124"/>
      <c r="D405" s="126"/>
      <c r="E405" s="125" t="s">
        <v>994</v>
      </c>
      <c r="I405" s="123"/>
      <c r="J405" s="123"/>
    </row>
    <row r="406" spans="1:10" ht="19">
      <c r="A406" s="124"/>
      <c r="B406" s="125" t="s">
        <v>995</v>
      </c>
      <c r="C406" s="124"/>
      <c r="D406" s="126"/>
      <c r="E406" s="125"/>
      <c r="I406" s="123"/>
      <c r="J406" s="123"/>
    </row>
    <row r="407" spans="1:10" ht="18">
      <c r="A407" s="124"/>
      <c r="B407" s="125" t="s">
        <v>996</v>
      </c>
      <c r="C407" s="124"/>
      <c r="D407" s="126"/>
      <c r="E407" s="125" t="s">
        <v>997</v>
      </c>
      <c r="I407" s="123"/>
      <c r="J407" s="123"/>
    </row>
    <row r="408" spans="1:10" ht="19">
      <c r="A408" s="124"/>
      <c r="B408" s="125" t="s">
        <v>998</v>
      </c>
      <c r="C408" s="124"/>
      <c r="D408" s="126"/>
      <c r="E408" s="125" t="s">
        <v>999</v>
      </c>
      <c r="I408" s="123"/>
      <c r="J408" s="123"/>
    </row>
    <row r="409" spans="1:10" ht="18">
      <c r="A409" s="124"/>
      <c r="B409" s="125" t="s">
        <v>1000</v>
      </c>
      <c r="C409" s="124"/>
      <c r="D409" s="126"/>
      <c r="E409" s="125" t="s">
        <v>1001</v>
      </c>
      <c r="I409" s="123"/>
      <c r="J409" s="123"/>
    </row>
    <row r="410" spans="1:10" ht="18">
      <c r="A410" s="124"/>
      <c r="B410" s="125" t="s">
        <v>1002</v>
      </c>
      <c r="C410" s="124"/>
      <c r="D410" s="126"/>
      <c r="E410" s="125"/>
      <c r="I410" s="123"/>
      <c r="J410" s="123"/>
    </row>
    <row r="411" spans="1:10" ht="19">
      <c r="A411" s="124"/>
      <c r="B411" s="125" t="s">
        <v>1003</v>
      </c>
      <c r="C411" s="124"/>
      <c r="D411" s="126"/>
      <c r="E411" s="125"/>
      <c r="I411" s="123"/>
      <c r="J411" s="123"/>
    </row>
    <row r="412" spans="1:10" ht="33" customHeight="1">
      <c r="A412" s="124"/>
      <c r="B412" s="125" t="s">
        <v>1004</v>
      </c>
      <c r="C412" s="124"/>
      <c r="D412" s="126"/>
      <c r="E412" s="125"/>
      <c r="I412" s="123"/>
      <c r="J412" s="123"/>
    </row>
    <row r="413" spans="1:10" ht="19">
      <c r="A413" s="124"/>
      <c r="B413" s="125" t="s">
        <v>1005</v>
      </c>
      <c r="C413" s="124"/>
      <c r="D413" s="126"/>
      <c r="E413" s="125"/>
      <c r="I413" s="123"/>
      <c r="J413" s="123"/>
    </row>
    <row r="414" spans="1:10" ht="19">
      <c r="A414" s="124"/>
      <c r="B414" s="125" t="s">
        <v>1006</v>
      </c>
      <c r="C414" s="124"/>
      <c r="D414" s="126"/>
      <c r="E414" s="125"/>
      <c r="I414" s="123"/>
      <c r="J414" s="123"/>
    </row>
    <row r="415" spans="1:10" ht="19">
      <c r="A415" s="124"/>
      <c r="B415" s="125" t="s">
        <v>1007</v>
      </c>
      <c r="C415" s="124"/>
      <c r="D415" s="126"/>
      <c r="E415" s="125"/>
      <c r="I415" s="123"/>
      <c r="J415" s="123"/>
    </row>
    <row r="416" spans="1:10" ht="18">
      <c r="A416" s="124"/>
      <c r="B416" s="125" t="s">
        <v>1008</v>
      </c>
      <c r="C416" s="124"/>
      <c r="D416" s="126"/>
      <c r="E416" s="125"/>
      <c r="J416" s="123"/>
    </row>
    <row r="417" spans="1:10" ht="18">
      <c r="A417" s="124"/>
      <c r="B417" s="125" t="s">
        <v>1009</v>
      </c>
      <c r="C417" s="124"/>
      <c r="D417" s="126"/>
      <c r="E417" s="125"/>
      <c r="J417" s="123"/>
    </row>
    <row r="418" spans="1:10" ht="18">
      <c r="A418" s="124"/>
      <c r="B418" s="125" t="s">
        <v>1010</v>
      </c>
      <c r="C418" s="124"/>
      <c r="D418" s="126"/>
      <c r="E418" s="125"/>
      <c r="J418" s="123"/>
    </row>
    <row r="419" spans="1:10" ht="18">
      <c r="A419" s="124"/>
      <c r="B419" s="125" t="s">
        <v>1011</v>
      </c>
      <c r="C419" s="124"/>
      <c r="D419" s="126"/>
      <c r="E419" s="125"/>
      <c r="J419" s="123"/>
    </row>
    <row r="420" spans="1:10" ht="18">
      <c r="A420" s="124"/>
      <c r="B420" s="125" t="s">
        <v>1012</v>
      </c>
      <c r="C420" s="124"/>
      <c r="D420" s="126"/>
      <c r="E420" s="125"/>
      <c r="J420" s="123"/>
    </row>
    <row r="421" spans="1:10" ht="18">
      <c r="A421" s="124"/>
      <c r="B421" s="125" t="s">
        <v>1013</v>
      </c>
      <c r="C421" s="124"/>
      <c r="D421" s="126"/>
      <c r="E421" s="125"/>
      <c r="J421" s="123"/>
    </row>
    <row r="422" spans="1:10" ht="28.5">
      <c r="A422" s="124"/>
      <c r="B422" s="125" t="s">
        <v>1014</v>
      </c>
      <c r="C422" s="124"/>
      <c r="D422" s="126"/>
      <c r="E422" s="125" t="s">
        <v>1015</v>
      </c>
      <c r="J422" s="123"/>
    </row>
    <row r="423" spans="1:10" ht="18">
      <c r="A423" s="124"/>
      <c r="B423" s="125" t="s">
        <v>1016</v>
      </c>
      <c r="C423" s="124"/>
      <c r="D423" s="126"/>
      <c r="E423" s="125" t="s">
        <v>1017</v>
      </c>
      <c r="J423" s="123"/>
    </row>
    <row r="424" spans="1:10" ht="47.5">
      <c r="A424" s="124"/>
      <c r="B424" s="125" t="s">
        <v>1018</v>
      </c>
      <c r="C424" s="124"/>
      <c r="D424" s="126"/>
      <c r="E424" s="125" t="s">
        <v>1019</v>
      </c>
      <c r="J424" s="123"/>
    </row>
    <row r="425" spans="1:10" ht="19">
      <c r="A425" s="124"/>
      <c r="B425" s="125" t="s">
        <v>1020</v>
      </c>
      <c r="C425" s="124"/>
      <c r="D425" s="126"/>
      <c r="E425" s="125"/>
      <c r="J425" s="123"/>
    </row>
    <row r="426" spans="1:10" ht="19">
      <c r="A426" s="124"/>
      <c r="B426" s="125" t="s">
        <v>1021</v>
      </c>
      <c r="C426" s="124"/>
      <c r="D426" s="126"/>
      <c r="E426" s="125"/>
      <c r="J426" s="123"/>
    </row>
    <row r="427" spans="1:10" ht="19">
      <c r="A427" s="124"/>
      <c r="B427" s="125" t="s">
        <v>1022</v>
      </c>
      <c r="C427" s="124"/>
      <c r="D427" s="126"/>
      <c r="E427" s="127"/>
      <c r="J427" s="123"/>
    </row>
    <row r="428" spans="1:10" ht="18">
      <c r="A428" s="124"/>
      <c r="B428" s="125" t="s">
        <v>1023</v>
      </c>
      <c r="C428" s="124"/>
      <c r="D428" s="126"/>
      <c r="E428" s="127"/>
      <c r="J428" s="123"/>
    </row>
    <row r="429" spans="1:10" ht="18">
      <c r="A429" s="124"/>
      <c r="B429" s="125" t="s">
        <v>1024</v>
      </c>
      <c r="C429" s="124"/>
      <c r="D429" s="126"/>
      <c r="E429" s="127"/>
      <c r="J429" s="123"/>
    </row>
    <row r="430" spans="1:10" ht="19">
      <c r="A430" s="124"/>
      <c r="B430" s="125" t="s">
        <v>1025</v>
      </c>
      <c r="C430" s="124"/>
      <c r="D430" s="126"/>
      <c r="E430" s="127"/>
      <c r="J430" s="123"/>
    </row>
    <row r="431" spans="1:10" ht="19">
      <c r="A431" s="124"/>
      <c r="B431" s="125" t="s">
        <v>1026</v>
      </c>
      <c r="C431" s="124"/>
      <c r="D431" s="126"/>
      <c r="E431" s="127"/>
      <c r="J431" s="123"/>
    </row>
    <row r="432" spans="1:10" ht="19">
      <c r="A432" s="128"/>
      <c r="B432" s="129" t="s">
        <v>1027</v>
      </c>
      <c r="C432" s="128"/>
      <c r="D432" s="130"/>
      <c r="E432" s="131"/>
      <c r="J432" s="123"/>
    </row>
    <row r="433" spans="1:5" s="132" customFormat="1" ht="26.25" customHeight="1">
      <c r="A433" s="140" t="s">
        <v>238</v>
      </c>
      <c r="B433" s="140"/>
      <c r="C433" s="140"/>
      <c r="D433" s="140"/>
      <c r="E433" s="140"/>
    </row>
    <row r="434" spans="1:5" ht="21.75" customHeight="1">
      <c r="A434" s="52"/>
      <c r="B434" s="53"/>
      <c r="C434" s="53"/>
      <c r="D434" s="53"/>
      <c r="E434" s="54"/>
    </row>
  </sheetData>
  <mergeCells count="6">
    <mergeCell ref="A1:E1"/>
    <mergeCell ref="A2:E2"/>
    <mergeCell ref="B3:E3"/>
    <mergeCell ref="D5:E5"/>
    <mergeCell ref="A433:E433"/>
    <mergeCell ref="B4:E4"/>
  </mergeCells>
  <phoneticPr fontId="5"/>
  <dataValidations count="1">
    <dataValidation type="list" allowBlank="1" showInputMessage="1" showErrorMessage="1" sqref="D10:D151 D398:D432 D153:D197" xr:uid="{D7BD2978-C1C5-4716-A2F0-06001053842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382D-45AD-4F9C-9A22-E0BE6972587D}">
  <sheetPr>
    <tabColor theme="9" tint="0.59999389629810485"/>
    <pageSetUpPr fitToPage="1"/>
  </sheetPr>
  <dimension ref="A1:AS87"/>
  <sheetViews>
    <sheetView view="pageBreakPreview" zoomScale="60" zoomScaleNormal="100" workbookViewId="0">
      <selection activeCell="A63" sqref="A63"/>
    </sheetView>
  </sheetViews>
  <sheetFormatPr defaultColWidth="8.25" defaultRowHeight="14"/>
  <cols>
    <col min="1" max="1" width="2.58203125" style="69" customWidth="1"/>
    <col min="2" max="2" width="14.25" style="63" customWidth="1"/>
    <col min="3" max="3" width="6.58203125" style="69" customWidth="1"/>
    <col min="4" max="5" width="7.58203125" style="69" customWidth="1"/>
    <col min="6" max="36" width="2.58203125" style="69" customWidth="1"/>
    <col min="37" max="37" width="6.58203125" style="69" customWidth="1"/>
    <col min="38" max="39" width="7.58203125" style="69" customWidth="1"/>
    <col min="40" max="40" width="5.58203125" style="69" customWidth="1"/>
    <col min="41" max="16384" width="8.25" style="69"/>
  </cols>
  <sheetData>
    <row r="1" spans="1:40" ht="25" customHeight="1">
      <c r="A1" s="62" t="s">
        <v>891</v>
      </c>
      <c r="C1" s="64"/>
      <c r="D1" s="64"/>
      <c r="E1" s="64"/>
      <c r="F1" s="64"/>
      <c r="G1" s="64"/>
      <c r="H1" s="64"/>
      <c r="I1" s="64"/>
      <c r="J1" s="64"/>
      <c r="K1" s="64"/>
      <c r="L1" s="64"/>
      <c r="M1" s="64"/>
      <c r="N1" s="64"/>
      <c r="O1" s="64"/>
      <c r="P1" s="64"/>
      <c r="Q1" s="64"/>
      <c r="R1" s="64"/>
      <c r="S1" s="64"/>
      <c r="T1" s="64"/>
      <c r="U1" s="64"/>
      <c r="V1" s="64"/>
      <c r="W1" s="64"/>
      <c r="X1" s="65"/>
      <c r="Y1" s="65"/>
      <c r="Z1" s="66"/>
      <c r="AA1" s="66"/>
      <c r="AB1" s="66"/>
      <c r="AC1" s="66"/>
      <c r="AD1" s="67"/>
      <c r="AE1" s="67"/>
      <c r="AF1" s="67"/>
      <c r="AG1" s="67"/>
      <c r="AH1" s="67"/>
      <c r="AI1" s="68" t="s">
        <v>892</v>
      </c>
      <c r="AJ1" s="68"/>
      <c r="AK1" s="141" t="s">
        <v>893</v>
      </c>
      <c r="AL1" s="141"/>
      <c r="AM1" s="141"/>
      <c r="AN1" s="141"/>
    </row>
    <row r="2" spans="1:40" ht="18" customHeight="1">
      <c r="A2" s="66"/>
      <c r="B2" s="70"/>
      <c r="C2" s="70"/>
      <c r="D2" s="70"/>
      <c r="E2" s="70"/>
      <c r="F2" s="70"/>
      <c r="G2" s="70"/>
      <c r="H2" s="70"/>
      <c r="I2" s="70"/>
      <c r="J2" s="70"/>
      <c r="K2" s="70"/>
      <c r="L2" s="70"/>
      <c r="M2" s="142">
        <v>2025</v>
      </c>
      <c r="N2" s="142"/>
      <c r="O2" s="142"/>
      <c r="P2" s="142"/>
      <c r="Q2" s="143" t="s">
        <v>894</v>
      </c>
      <c r="R2" s="143"/>
      <c r="S2" s="142"/>
      <c r="T2" s="142"/>
      <c r="U2" s="143" t="s">
        <v>895</v>
      </c>
      <c r="V2" s="143"/>
      <c r="W2" s="70"/>
      <c r="X2" s="70"/>
      <c r="Y2" s="70"/>
      <c r="Z2" s="66"/>
      <c r="AA2" s="66"/>
      <c r="AC2" s="68"/>
      <c r="AD2" s="70"/>
      <c r="AE2" s="70"/>
      <c r="AF2" s="70"/>
      <c r="AG2" s="70"/>
      <c r="AH2" s="70"/>
      <c r="AI2" s="68" t="s">
        <v>896</v>
      </c>
      <c r="AJ2" s="68"/>
      <c r="AK2" s="144"/>
      <c r="AL2" s="144"/>
      <c r="AM2" s="144"/>
      <c r="AN2" s="144"/>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6"/>
      <c r="AC3" s="72"/>
      <c r="AD3" s="72"/>
      <c r="AE3" s="72"/>
      <c r="AF3" s="72"/>
      <c r="AG3" s="72"/>
      <c r="AH3" s="72"/>
      <c r="AI3" s="73" t="s">
        <v>897</v>
      </c>
      <c r="AJ3" s="68"/>
      <c r="AK3" s="144" t="s">
        <v>898</v>
      </c>
      <c r="AL3" s="144"/>
      <c r="AM3" s="144"/>
      <c r="AN3" s="144"/>
    </row>
    <row r="4" spans="1:40" ht="18" customHeight="1">
      <c r="A4" s="71"/>
      <c r="B4" s="71" t="s">
        <v>899</v>
      </c>
      <c r="C4" s="71"/>
      <c r="D4" s="71"/>
      <c r="E4" s="71"/>
      <c r="F4" s="71"/>
      <c r="G4" s="71"/>
      <c r="H4" s="71"/>
      <c r="I4" s="71"/>
      <c r="J4" s="71"/>
      <c r="K4" s="71"/>
      <c r="L4" s="71"/>
      <c r="M4" s="71"/>
      <c r="N4" s="71"/>
      <c r="O4" s="71"/>
      <c r="P4" s="71"/>
      <c r="Q4" s="71"/>
      <c r="R4" s="71"/>
      <c r="S4" s="71"/>
      <c r="T4" s="71"/>
      <c r="U4" s="71"/>
      <c r="V4" s="71"/>
      <c r="W4" s="71"/>
      <c r="Y4" s="72"/>
      <c r="Z4" s="72"/>
      <c r="AA4" s="72"/>
      <c r="AB4" s="66"/>
      <c r="AC4" s="72"/>
      <c r="AD4" s="72"/>
      <c r="AE4" s="72"/>
      <c r="AF4" s="72"/>
      <c r="AG4" s="72"/>
      <c r="AH4" s="72"/>
      <c r="AI4" s="73" t="s">
        <v>1044</v>
      </c>
      <c r="AJ4" s="68"/>
      <c r="AK4" s="144" t="s">
        <v>900</v>
      </c>
      <c r="AL4" s="144"/>
      <c r="AM4" s="144"/>
      <c r="AN4" s="144"/>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6"/>
      <c r="AC5" s="72"/>
      <c r="AD5" s="72"/>
      <c r="AE5" s="72"/>
      <c r="AF5" s="72"/>
      <c r="AG5" s="73" t="s">
        <v>901</v>
      </c>
      <c r="AH5" s="145"/>
      <c r="AI5" s="145"/>
      <c r="AJ5" s="145"/>
      <c r="AK5" s="72" t="s">
        <v>902</v>
      </c>
      <c r="AL5" s="74"/>
      <c r="AM5" s="72" t="s">
        <v>903</v>
      </c>
      <c r="AN5" s="66"/>
    </row>
    <row r="6" spans="1:40" ht="10" customHeight="1">
      <c r="A6" s="66"/>
      <c r="B6" s="75"/>
      <c r="C6" s="75"/>
      <c r="D6" s="75"/>
      <c r="E6" s="75"/>
      <c r="F6" s="75"/>
      <c r="G6" s="75"/>
      <c r="H6" s="75"/>
      <c r="I6" s="75"/>
      <c r="J6" s="75"/>
      <c r="K6" s="75"/>
      <c r="L6" s="75"/>
      <c r="M6" s="75"/>
      <c r="N6" s="75"/>
      <c r="O6" s="75"/>
      <c r="P6" s="75"/>
      <c r="Q6" s="75"/>
      <c r="R6" s="75"/>
      <c r="S6" s="75"/>
      <c r="T6" s="75"/>
      <c r="U6" s="75"/>
      <c r="V6" s="75"/>
      <c r="W6" s="75"/>
      <c r="X6" s="70"/>
      <c r="Y6" s="70"/>
      <c r="Z6" s="70"/>
      <c r="AA6" s="70"/>
      <c r="AB6" s="70"/>
      <c r="AC6" s="70"/>
      <c r="AD6" s="70"/>
      <c r="AE6" s="70"/>
      <c r="AF6" s="70"/>
      <c r="AG6" s="70"/>
      <c r="AH6" s="70"/>
      <c r="AI6" s="70"/>
      <c r="AJ6" s="70"/>
      <c r="AK6" s="70"/>
      <c r="AL6" s="70"/>
      <c r="AM6" s="66"/>
      <c r="AN6" s="66"/>
    </row>
    <row r="7" spans="1:40" ht="15" customHeight="1">
      <c r="A7" s="146" t="s">
        <v>904</v>
      </c>
      <c r="B7" s="147" t="s">
        <v>905</v>
      </c>
      <c r="C7" s="148" t="s">
        <v>906</v>
      </c>
      <c r="D7" s="147" t="s">
        <v>907</v>
      </c>
      <c r="E7" s="151" t="s">
        <v>908</v>
      </c>
      <c r="F7" s="152" t="s">
        <v>909</v>
      </c>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3" t="s">
        <v>910</v>
      </c>
      <c r="AL7" s="155" t="s">
        <v>911</v>
      </c>
      <c r="AM7" s="156" t="s">
        <v>912</v>
      </c>
      <c r="AN7" s="156"/>
    </row>
    <row r="8" spans="1:40" ht="15" customHeight="1">
      <c r="A8" s="146"/>
      <c r="B8" s="147"/>
      <c r="C8" s="149"/>
      <c r="D8" s="147"/>
      <c r="E8" s="151"/>
      <c r="F8" s="147" t="s">
        <v>913</v>
      </c>
      <c r="G8" s="147"/>
      <c r="H8" s="147"/>
      <c r="I8" s="147"/>
      <c r="J8" s="147"/>
      <c r="K8" s="147"/>
      <c r="L8" s="147"/>
      <c r="M8" s="147" t="s">
        <v>914</v>
      </c>
      <c r="N8" s="147"/>
      <c r="O8" s="147"/>
      <c r="P8" s="147"/>
      <c r="Q8" s="147"/>
      <c r="R8" s="147"/>
      <c r="S8" s="147"/>
      <c r="T8" s="147" t="s">
        <v>915</v>
      </c>
      <c r="U8" s="147"/>
      <c r="V8" s="147"/>
      <c r="W8" s="147"/>
      <c r="X8" s="147"/>
      <c r="Y8" s="147"/>
      <c r="Z8" s="147"/>
      <c r="AA8" s="147" t="s">
        <v>916</v>
      </c>
      <c r="AB8" s="147"/>
      <c r="AC8" s="147"/>
      <c r="AD8" s="147"/>
      <c r="AE8" s="147"/>
      <c r="AF8" s="147"/>
      <c r="AG8" s="147"/>
      <c r="AH8" s="147" t="s">
        <v>917</v>
      </c>
      <c r="AI8" s="147"/>
      <c r="AJ8" s="147"/>
      <c r="AK8" s="153"/>
      <c r="AL8" s="155"/>
      <c r="AM8" s="156"/>
      <c r="AN8" s="156"/>
    </row>
    <row r="9" spans="1:40" ht="15" customHeight="1">
      <c r="A9" s="146"/>
      <c r="B9" s="147"/>
      <c r="C9" s="149"/>
      <c r="D9" s="147"/>
      <c r="E9" s="151"/>
      <c r="F9" s="76">
        <f>DATE($M$2,$S$2,1)</f>
        <v>45627</v>
      </c>
      <c r="G9" s="76">
        <f>DATE($M$2,$S$2,2)</f>
        <v>45628</v>
      </c>
      <c r="H9" s="76">
        <f>DATE($M$2,$S$2,3)</f>
        <v>45629</v>
      </c>
      <c r="I9" s="76">
        <f>DATE($M$2,$S$2,4)</f>
        <v>45630</v>
      </c>
      <c r="J9" s="76">
        <f>DATE($M$2,$S$2,5)</f>
        <v>45631</v>
      </c>
      <c r="K9" s="76">
        <f>DATE($M$2,$S$2,6)</f>
        <v>45632</v>
      </c>
      <c r="L9" s="76">
        <f>DATE($M$2,$S$2,7)</f>
        <v>45633</v>
      </c>
      <c r="M9" s="76">
        <f>DATE($M$2,$S$2,8)</f>
        <v>45634</v>
      </c>
      <c r="N9" s="76">
        <f>DATE($M$2,$S$2,9)</f>
        <v>45635</v>
      </c>
      <c r="O9" s="76">
        <f>DATE($M$2,$S$2,10)</f>
        <v>45636</v>
      </c>
      <c r="P9" s="76">
        <f>DATE($M$2,$S$2,11)</f>
        <v>45637</v>
      </c>
      <c r="Q9" s="76">
        <f>DATE($M$2,$S$2,12)</f>
        <v>45638</v>
      </c>
      <c r="R9" s="76">
        <f>DATE($M$2,$S$2,13)</f>
        <v>45639</v>
      </c>
      <c r="S9" s="76">
        <f>DATE($M$2,$S$2,14)</f>
        <v>45640</v>
      </c>
      <c r="T9" s="76">
        <f>DATE($M$2,$S$2,15)</f>
        <v>45641</v>
      </c>
      <c r="U9" s="76">
        <f>DATE($M$2,$S$2,16)</f>
        <v>45642</v>
      </c>
      <c r="V9" s="76">
        <f>DATE($M$2,$S$2,17)</f>
        <v>45643</v>
      </c>
      <c r="W9" s="76">
        <f>DATE($M$2,$S$2,18)</f>
        <v>45644</v>
      </c>
      <c r="X9" s="76">
        <f>DATE($M$2,$S$2,19)</f>
        <v>45645</v>
      </c>
      <c r="Y9" s="76">
        <f>DATE($M$2,$S$2,20)</f>
        <v>45646</v>
      </c>
      <c r="Z9" s="76">
        <f>DATE($M$2,$S$2,21)</f>
        <v>45647</v>
      </c>
      <c r="AA9" s="76">
        <f>DATE($M$2,$S$2,22)</f>
        <v>45648</v>
      </c>
      <c r="AB9" s="76">
        <f>DATE($M$2,$S$2,23)</f>
        <v>45649</v>
      </c>
      <c r="AC9" s="76">
        <f>DATE($M$2,$S$2,24)</f>
        <v>45650</v>
      </c>
      <c r="AD9" s="76">
        <f>DATE($M$2,$S$2,25)</f>
        <v>45651</v>
      </c>
      <c r="AE9" s="76">
        <f>DATE($M$2,$S$2,26)</f>
        <v>45652</v>
      </c>
      <c r="AF9" s="76">
        <f>DATE($M$2,$S$2,27)</f>
        <v>45653</v>
      </c>
      <c r="AG9" s="76">
        <f>DATE($M$2,$S$2,28)</f>
        <v>45654</v>
      </c>
      <c r="AH9" s="76">
        <f>IF(DAY(EOMONTH(F9,0))&lt;29,"",DATE($M$2,$S$2,29))</f>
        <v>45655</v>
      </c>
      <c r="AI9" s="76">
        <f>IF(DAY(EOMONTH(F9,0))&lt;30,"",DATE($M$2,$S$2,30))</f>
        <v>45656</v>
      </c>
      <c r="AJ9" s="76">
        <f>IF(DAY(EOMONTH(F9,0))&lt;31,"",DATE($M$2,$S$2,31))</f>
        <v>45657</v>
      </c>
      <c r="AK9" s="153"/>
      <c r="AL9" s="155"/>
      <c r="AM9" s="156"/>
      <c r="AN9" s="156"/>
    </row>
    <row r="10" spans="1:40" ht="15" customHeight="1">
      <c r="A10" s="146"/>
      <c r="B10" s="147"/>
      <c r="C10" s="150"/>
      <c r="D10" s="147"/>
      <c r="E10" s="151"/>
      <c r="F10" s="77">
        <f>DATE($M$2,$S$2,1)</f>
        <v>45627</v>
      </c>
      <c r="G10" s="77">
        <f>DATE($M$2,$S$2,2)</f>
        <v>45628</v>
      </c>
      <c r="H10" s="77">
        <f>DATE($M$2,$S$2,3)</f>
        <v>45629</v>
      </c>
      <c r="I10" s="77">
        <f>DATE($M$2,$S$2,4)</f>
        <v>45630</v>
      </c>
      <c r="J10" s="77">
        <f>DATE($M$2,$S$2,5)</f>
        <v>45631</v>
      </c>
      <c r="K10" s="77">
        <f>DATE($M$2,$S$2,6)</f>
        <v>45632</v>
      </c>
      <c r="L10" s="77">
        <f>DATE($M$2,$S$2,7)</f>
        <v>45633</v>
      </c>
      <c r="M10" s="77">
        <f>DATE($M$2,$S$2,8)</f>
        <v>45634</v>
      </c>
      <c r="N10" s="77">
        <f>DATE($M$2,$S$2,9)</f>
        <v>45635</v>
      </c>
      <c r="O10" s="77">
        <f>DATE($M$2,$S$2,10)</f>
        <v>45636</v>
      </c>
      <c r="P10" s="77">
        <f>DATE($M$2,$S$2,11)</f>
        <v>45637</v>
      </c>
      <c r="Q10" s="77">
        <f>DATE($M$2,$S$2,12)</f>
        <v>45638</v>
      </c>
      <c r="R10" s="77">
        <f>DATE($M$2,$S$2,13)</f>
        <v>45639</v>
      </c>
      <c r="S10" s="77">
        <f>DATE($M$2,$S$2,14)</f>
        <v>45640</v>
      </c>
      <c r="T10" s="77">
        <f>DATE($M$2,$S$2,15)</f>
        <v>45641</v>
      </c>
      <c r="U10" s="77">
        <f>DATE($M$2,$S$2,16)</f>
        <v>45642</v>
      </c>
      <c r="V10" s="77">
        <f>DATE($M$2,$S$2,17)</f>
        <v>45643</v>
      </c>
      <c r="W10" s="77">
        <f>DATE($M$2,$S$2,18)</f>
        <v>45644</v>
      </c>
      <c r="X10" s="77">
        <f>DATE($M$2,$S$2,19)</f>
        <v>45645</v>
      </c>
      <c r="Y10" s="77">
        <f>DATE($M$2,$S$2,20)</f>
        <v>45646</v>
      </c>
      <c r="Z10" s="77">
        <f>DATE($M$2,$S$2,21)</f>
        <v>45647</v>
      </c>
      <c r="AA10" s="77">
        <f>DATE($M$2,$S$2,22)</f>
        <v>45648</v>
      </c>
      <c r="AB10" s="77">
        <f>DATE($M$2,$S$2,23)</f>
        <v>45649</v>
      </c>
      <c r="AC10" s="77">
        <f>DATE($M$2,$S$2,24)</f>
        <v>45650</v>
      </c>
      <c r="AD10" s="77">
        <f>DATE($M$2,$S$2,25)</f>
        <v>45651</v>
      </c>
      <c r="AE10" s="77">
        <f>DATE($M$2,$S$2,26)</f>
        <v>45652</v>
      </c>
      <c r="AF10" s="77">
        <f>DATE($M$2,$S$2,27)</f>
        <v>45653</v>
      </c>
      <c r="AG10" s="77">
        <f>DATE($M$2,$S$2,28)</f>
        <v>45654</v>
      </c>
      <c r="AH10" s="77">
        <f>IF(DAY(EOMONTH(F10,0))&lt;29,"",DATE($M$2,$S$2,29))</f>
        <v>45655</v>
      </c>
      <c r="AI10" s="77">
        <f>IF(DAY(EOMONTH(F10,0))&lt;30,"",DATE($M$2,$S$2,30))</f>
        <v>45656</v>
      </c>
      <c r="AJ10" s="77">
        <f>IF(DAY(EOMONTH(F10,0))&lt;31,"",DATE($M$2,$S$2,31))</f>
        <v>45657</v>
      </c>
      <c r="AK10" s="153"/>
      <c r="AL10" s="155"/>
      <c r="AM10" s="156"/>
      <c r="AN10" s="156"/>
    </row>
    <row r="11" spans="1:40" ht="18" customHeight="1">
      <c r="A11" s="78">
        <v>1</v>
      </c>
      <c r="B11" s="79"/>
      <c r="C11" s="80"/>
      <c r="D11" s="81"/>
      <c r="E11" s="82"/>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4">
        <f>+SUM(F11:AJ11)</f>
        <v>0</v>
      </c>
      <c r="AL11" s="85">
        <f>IF($AK$3="４週",AK11/4,AK11/(DAY(EOMONTH($F$9,0))/7))</f>
        <v>0</v>
      </c>
      <c r="AM11" s="154"/>
      <c r="AN11" s="154"/>
    </row>
    <row r="12" spans="1:40" ht="18" customHeight="1">
      <c r="A12" s="78">
        <v>2</v>
      </c>
      <c r="B12" s="79"/>
      <c r="C12" s="80"/>
      <c r="D12" s="81"/>
      <c r="E12" s="82"/>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4">
        <f t="shared" ref="AK12:AK31" si="0">+SUM(F12:AJ12)</f>
        <v>0</v>
      </c>
      <c r="AL12" s="85">
        <f>IF($AK$3="４週",AK12/4,AK12/(DAY(EOMONTH($F$9,0))/7))</f>
        <v>0</v>
      </c>
      <c r="AM12" s="154"/>
      <c r="AN12" s="154"/>
    </row>
    <row r="13" spans="1:40" ht="18" customHeight="1">
      <c r="A13" s="78">
        <v>3</v>
      </c>
      <c r="B13" s="79"/>
      <c r="C13" s="80"/>
      <c r="D13" s="81"/>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4">
        <f t="shared" si="0"/>
        <v>0</v>
      </c>
      <c r="AL13" s="85">
        <f>IF($AK$3="４週",AK13/4,AK13/(DAY(EOMONTH($F$9,0))/7))</f>
        <v>0</v>
      </c>
      <c r="AM13" s="154"/>
      <c r="AN13" s="154"/>
    </row>
    <row r="14" spans="1:40" ht="18" customHeight="1">
      <c r="A14" s="78">
        <v>4</v>
      </c>
      <c r="B14" s="79"/>
      <c r="C14" s="80"/>
      <c r="D14" s="81"/>
      <c r="E14" s="82"/>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4">
        <f t="shared" si="0"/>
        <v>0</v>
      </c>
      <c r="AL14" s="85">
        <f>IF($AK$3="４週",AK14/4,AK14/(DAY(EOMONTH($F$9,0))/7))</f>
        <v>0</v>
      </c>
      <c r="AM14" s="154"/>
      <c r="AN14" s="154"/>
    </row>
    <row r="15" spans="1:40" ht="18" customHeight="1">
      <c r="A15" s="78">
        <v>5</v>
      </c>
      <c r="B15" s="79"/>
      <c r="C15" s="80"/>
      <c r="D15" s="81"/>
      <c r="E15" s="82"/>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4">
        <f t="shared" si="0"/>
        <v>0</v>
      </c>
      <c r="AL15" s="85">
        <f t="shared" ref="AL15:AL30" si="1">IF($AK$3="４週",AK15/4,AK15/(DAY(EOMONTH($F$9,0))/7))</f>
        <v>0</v>
      </c>
      <c r="AM15" s="154"/>
      <c r="AN15" s="154"/>
    </row>
    <row r="16" spans="1:40" ht="18" customHeight="1">
      <c r="A16" s="78">
        <v>6</v>
      </c>
      <c r="B16" s="79"/>
      <c r="C16" s="80"/>
      <c r="D16" s="81"/>
      <c r="E16" s="82"/>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4">
        <f t="shared" si="0"/>
        <v>0</v>
      </c>
      <c r="AL16" s="85">
        <f t="shared" si="1"/>
        <v>0</v>
      </c>
      <c r="AM16" s="154"/>
      <c r="AN16" s="154"/>
    </row>
    <row r="17" spans="1:40" ht="18" customHeight="1">
      <c r="A17" s="78">
        <v>7</v>
      </c>
      <c r="B17" s="79"/>
      <c r="C17" s="80"/>
      <c r="D17" s="81"/>
      <c r="E17" s="82"/>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4">
        <f t="shared" si="0"/>
        <v>0</v>
      </c>
      <c r="AL17" s="85">
        <f t="shared" si="1"/>
        <v>0</v>
      </c>
      <c r="AM17" s="154"/>
      <c r="AN17" s="154"/>
    </row>
    <row r="18" spans="1:40" ht="18" customHeight="1">
      <c r="A18" s="78">
        <v>8</v>
      </c>
      <c r="B18" s="79"/>
      <c r="C18" s="80"/>
      <c r="D18" s="81"/>
      <c r="E18" s="82"/>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4">
        <f t="shared" si="0"/>
        <v>0</v>
      </c>
      <c r="AL18" s="85">
        <f t="shared" si="1"/>
        <v>0</v>
      </c>
      <c r="AM18" s="154"/>
      <c r="AN18" s="154"/>
    </row>
    <row r="19" spans="1:40" ht="18" customHeight="1">
      <c r="A19" s="78">
        <v>9</v>
      </c>
      <c r="B19" s="79"/>
      <c r="C19" s="80"/>
      <c r="D19" s="81"/>
      <c r="E19" s="82"/>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4">
        <f t="shared" si="0"/>
        <v>0</v>
      </c>
      <c r="AL19" s="85">
        <f t="shared" si="1"/>
        <v>0</v>
      </c>
      <c r="AM19" s="154"/>
      <c r="AN19" s="154"/>
    </row>
    <row r="20" spans="1:40" ht="18" customHeight="1">
      <c r="A20" s="78">
        <v>10</v>
      </c>
      <c r="B20" s="79"/>
      <c r="C20" s="80"/>
      <c r="D20" s="81"/>
      <c r="E20" s="82"/>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4">
        <f t="shared" si="0"/>
        <v>0</v>
      </c>
      <c r="AL20" s="85">
        <f t="shared" si="1"/>
        <v>0</v>
      </c>
      <c r="AM20" s="154"/>
      <c r="AN20" s="154"/>
    </row>
    <row r="21" spans="1:40" ht="18" customHeight="1">
      <c r="A21" s="78">
        <v>11</v>
      </c>
      <c r="B21" s="79"/>
      <c r="C21" s="80"/>
      <c r="D21" s="81"/>
      <c r="E21" s="82"/>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4">
        <f t="shared" si="0"/>
        <v>0</v>
      </c>
      <c r="AL21" s="85">
        <f t="shared" si="1"/>
        <v>0</v>
      </c>
      <c r="AM21" s="154"/>
      <c r="AN21" s="154"/>
    </row>
    <row r="22" spans="1:40" ht="18" customHeight="1">
      <c r="A22" s="78">
        <v>12</v>
      </c>
      <c r="B22" s="79"/>
      <c r="C22" s="80"/>
      <c r="D22" s="81"/>
      <c r="E22" s="82"/>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4">
        <f t="shared" si="0"/>
        <v>0</v>
      </c>
      <c r="AL22" s="85">
        <f t="shared" si="1"/>
        <v>0</v>
      </c>
      <c r="AM22" s="154"/>
      <c r="AN22" s="154"/>
    </row>
    <row r="23" spans="1:40" ht="18" customHeight="1">
      <c r="A23" s="78">
        <v>13</v>
      </c>
      <c r="B23" s="79"/>
      <c r="C23" s="80"/>
      <c r="D23" s="81"/>
      <c r="E23" s="82"/>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4">
        <f t="shared" si="0"/>
        <v>0</v>
      </c>
      <c r="AL23" s="85">
        <f t="shared" si="1"/>
        <v>0</v>
      </c>
      <c r="AM23" s="154"/>
      <c r="AN23" s="154"/>
    </row>
    <row r="24" spans="1:40" ht="18" customHeight="1">
      <c r="A24" s="78">
        <v>14</v>
      </c>
      <c r="B24" s="79"/>
      <c r="C24" s="80"/>
      <c r="D24" s="81"/>
      <c r="E24" s="82"/>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4">
        <f t="shared" si="0"/>
        <v>0</v>
      </c>
      <c r="AL24" s="85">
        <f t="shared" si="1"/>
        <v>0</v>
      </c>
      <c r="AM24" s="154"/>
      <c r="AN24" s="154"/>
    </row>
    <row r="25" spans="1:40" ht="18" customHeight="1">
      <c r="A25" s="78">
        <v>15</v>
      </c>
      <c r="B25" s="79"/>
      <c r="C25" s="80"/>
      <c r="D25" s="81"/>
      <c r="E25" s="82"/>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4">
        <f t="shared" si="0"/>
        <v>0</v>
      </c>
      <c r="AL25" s="85">
        <f t="shared" si="1"/>
        <v>0</v>
      </c>
      <c r="AM25" s="154"/>
      <c r="AN25" s="154"/>
    </row>
    <row r="26" spans="1:40" ht="18" customHeight="1">
      <c r="A26" s="78">
        <v>16</v>
      </c>
      <c r="B26" s="79"/>
      <c r="C26" s="80"/>
      <c r="D26" s="81"/>
      <c r="E26" s="82"/>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4">
        <f t="shared" si="0"/>
        <v>0</v>
      </c>
      <c r="AL26" s="85">
        <f t="shared" si="1"/>
        <v>0</v>
      </c>
      <c r="AM26" s="154"/>
      <c r="AN26" s="154"/>
    </row>
    <row r="27" spans="1:40" ht="18" customHeight="1">
      <c r="A27" s="78">
        <v>17</v>
      </c>
      <c r="B27" s="79"/>
      <c r="C27" s="80"/>
      <c r="D27" s="81"/>
      <c r="E27" s="82"/>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4">
        <f t="shared" si="0"/>
        <v>0</v>
      </c>
      <c r="AL27" s="85">
        <f t="shared" si="1"/>
        <v>0</v>
      </c>
      <c r="AM27" s="154"/>
      <c r="AN27" s="154"/>
    </row>
    <row r="28" spans="1:40" ht="18" customHeight="1">
      <c r="A28" s="78">
        <v>18</v>
      </c>
      <c r="B28" s="79"/>
      <c r="C28" s="80"/>
      <c r="D28" s="81"/>
      <c r="E28" s="82"/>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4">
        <f t="shared" si="0"/>
        <v>0</v>
      </c>
      <c r="AL28" s="85">
        <f t="shared" si="1"/>
        <v>0</v>
      </c>
      <c r="AM28" s="154"/>
      <c r="AN28" s="154"/>
    </row>
    <row r="29" spans="1:40" ht="18" customHeight="1">
      <c r="A29" s="78">
        <v>19</v>
      </c>
      <c r="B29" s="79"/>
      <c r="C29" s="80"/>
      <c r="D29" s="81"/>
      <c r="E29" s="82"/>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4">
        <f t="shared" si="0"/>
        <v>0</v>
      </c>
      <c r="AL29" s="85">
        <f t="shared" si="1"/>
        <v>0</v>
      </c>
      <c r="AM29" s="154"/>
      <c r="AN29" s="154"/>
    </row>
    <row r="30" spans="1:40" ht="18" customHeight="1">
      <c r="A30" s="78">
        <v>20</v>
      </c>
      <c r="B30" s="79"/>
      <c r="C30" s="80"/>
      <c r="D30" s="81"/>
      <c r="E30" s="82"/>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4">
        <f t="shared" si="0"/>
        <v>0</v>
      </c>
      <c r="AL30" s="85">
        <f t="shared" si="1"/>
        <v>0</v>
      </c>
      <c r="AM30" s="154"/>
      <c r="AN30" s="154"/>
    </row>
    <row r="31" spans="1:40" ht="18" customHeight="1">
      <c r="A31" s="151" t="s">
        <v>918</v>
      </c>
      <c r="B31" s="161"/>
      <c r="C31" s="161"/>
      <c r="D31" s="161"/>
      <c r="E31" s="161"/>
      <c r="F31" s="86">
        <f>+SUM(F11:F30)</f>
        <v>0</v>
      </c>
      <c r="G31" s="86">
        <f t="shared" ref="G31:AJ31" si="2">+SUM(G11:G30)</f>
        <v>0</v>
      </c>
      <c r="H31" s="86">
        <f t="shared" si="2"/>
        <v>0</v>
      </c>
      <c r="I31" s="86">
        <f t="shared" si="2"/>
        <v>0</v>
      </c>
      <c r="J31" s="86">
        <f t="shared" si="2"/>
        <v>0</v>
      </c>
      <c r="K31" s="86">
        <f t="shared" si="2"/>
        <v>0</v>
      </c>
      <c r="L31" s="86">
        <f t="shared" si="2"/>
        <v>0</v>
      </c>
      <c r="M31" s="86">
        <f t="shared" si="2"/>
        <v>0</v>
      </c>
      <c r="N31" s="86">
        <f t="shared" si="2"/>
        <v>0</v>
      </c>
      <c r="O31" s="86">
        <f t="shared" si="2"/>
        <v>0</v>
      </c>
      <c r="P31" s="86">
        <f t="shared" si="2"/>
        <v>0</v>
      </c>
      <c r="Q31" s="86">
        <f t="shared" si="2"/>
        <v>0</v>
      </c>
      <c r="R31" s="86">
        <f t="shared" si="2"/>
        <v>0</v>
      </c>
      <c r="S31" s="86">
        <f t="shared" si="2"/>
        <v>0</v>
      </c>
      <c r="T31" s="86">
        <f t="shared" si="2"/>
        <v>0</v>
      </c>
      <c r="U31" s="86">
        <f t="shared" si="2"/>
        <v>0</v>
      </c>
      <c r="V31" s="86">
        <f t="shared" si="2"/>
        <v>0</v>
      </c>
      <c r="W31" s="86">
        <f t="shared" si="2"/>
        <v>0</v>
      </c>
      <c r="X31" s="86">
        <f t="shared" si="2"/>
        <v>0</v>
      </c>
      <c r="Y31" s="86">
        <f t="shared" si="2"/>
        <v>0</v>
      </c>
      <c r="Z31" s="86">
        <f t="shared" si="2"/>
        <v>0</v>
      </c>
      <c r="AA31" s="86">
        <f t="shared" si="2"/>
        <v>0</v>
      </c>
      <c r="AB31" s="86">
        <f t="shared" si="2"/>
        <v>0</v>
      </c>
      <c r="AC31" s="86">
        <f t="shared" si="2"/>
        <v>0</v>
      </c>
      <c r="AD31" s="86">
        <f t="shared" si="2"/>
        <v>0</v>
      </c>
      <c r="AE31" s="86">
        <f t="shared" si="2"/>
        <v>0</v>
      </c>
      <c r="AF31" s="86">
        <f t="shared" si="2"/>
        <v>0</v>
      </c>
      <c r="AG31" s="86">
        <f t="shared" si="2"/>
        <v>0</v>
      </c>
      <c r="AH31" s="86">
        <f t="shared" si="2"/>
        <v>0</v>
      </c>
      <c r="AI31" s="86">
        <f t="shared" si="2"/>
        <v>0</v>
      </c>
      <c r="AJ31" s="86">
        <f t="shared" si="2"/>
        <v>0</v>
      </c>
      <c r="AK31" s="84">
        <f t="shared" si="0"/>
        <v>0</v>
      </c>
      <c r="AL31" s="85">
        <f>IF($AK$3="４週",AK31/4,AK31/(DAY(EOMONTH($F$9,0))/7))</f>
        <v>0</v>
      </c>
      <c r="AM31" s="146"/>
      <c r="AN31" s="146"/>
    </row>
    <row r="32" spans="1:40" ht="18" customHeight="1">
      <c r="A32" s="161" t="s">
        <v>919</v>
      </c>
      <c r="B32" s="161"/>
      <c r="C32" s="161"/>
      <c r="D32" s="161"/>
      <c r="E32" s="162"/>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6"/>
      <c r="AL32" s="88"/>
      <c r="AM32" s="146"/>
      <c r="AN32" s="146"/>
    </row>
    <row r="33" spans="1:43" ht="15" customHeight="1">
      <c r="A33" s="75"/>
      <c r="B33" s="100" t="s">
        <v>1039</v>
      </c>
      <c r="C33" s="75"/>
      <c r="D33" s="75"/>
      <c r="E33" s="75"/>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75"/>
      <c r="AL33" s="75"/>
      <c r="AM33" s="66"/>
    </row>
    <row r="34" spans="1:43" ht="15" customHeight="1">
      <c r="A34" s="75"/>
      <c r="B34" s="75"/>
      <c r="C34" s="75"/>
      <c r="D34" s="75"/>
      <c r="E34" s="75"/>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75"/>
      <c r="AL34" s="75"/>
      <c r="AM34" s="66"/>
    </row>
    <row r="35" spans="1:43" ht="21" customHeight="1">
      <c r="A35" s="65" t="s">
        <v>920</v>
      </c>
      <c r="B35" s="75"/>
      <c r="C35" s="75"/>
      <c r="D35" s="75"/>
      <c r="E35" s="75"/>
      <c r="F35" s="75"/>
      <c r="G35" s="89"/>
      <c r="H35" s="89"/>
      <c r="I35" s="89"/>
      <c r="J35" s="89"/>
      <c r="K35" s="89"/>
      <c r="L35" s="89"/>
      <c r="M35" s="89"/>
      <c r="N35" s="89"/>
      <c r="O35" s="89"/>
      <c r="AM35" s="75"/>
      <c r="AN35" s="66"/>
    </row>
    <row r="36" spans="1:43" ht="25" customHeight="1">
      <c r="A36" s="147"/>
      <c r="B36" s="147"/>
      <c r="C36" s="147"/>
      <c r="D36" s="90">
        <v>4</v>
      </c>
      <c r="E36" s="90">
        <v>5</v>
      </c>
      <c r="F36" s="160">
        <v>6</v>
      </c>
      <c r="G36" s="160"/>
      <c r="H36" s="160"/>
      <c r="I36" s="160">
        <v>7</v>
      </c>
      <c r="J36" s="160"/>
      <c r="K36" s="160"/>
      <c r="L36" s="160">
        <v>8</v>
      </c>
      <c r="M36" s="160"/>
      <c r="N36" s="160"/>
      <c r="O36" s="160">
        <v>9</v>
      </c>
      <c r="P36" s="160"/>
      <c r="Q36" s="160"/>
      <c r="R36" s="160">
        <v>10</v>
      </c>
      <c r="S36" s="160"/>
      <c r="T36" s="160"/>
      <c r="U36" s="160">
        <v>11</v>
      </c>
      <c r="V36" s="160"/>
      <c r="W36" s="160"/>
      <c r="X36" s="160">
        <v>12</v>
      </c>
      <c r="Y36" s="160"/>
      <c r="Z36" s="160"/>
      <c r="AA36" s="160">
        <v>1</v>
      </c>
      <c r="AB36" s="160"/>
      <c r="AC36" s="160"/>
      <c r="AD36" s="160">
        <v>2</v>
      </c>
      <c r="AE36" s="160"/>
      <c r="AF36" s="160"/>
      <c r="AG36" s="160">
        <v>3</v>
      </c>
      <c r="AH36" s="160"/>
      <c r="AI36" s="160"/>
      <c r="AJ36" s="147" t="s">
        <v>921</v>
      </c>
      <c r="AK36" s="147"/>
      <c r="AL36" s="91" t="s">
        <v>922</v>
      </c>
      <c r="AM36" s="163" t="s">
        <v>923</v>
      </c>
      <c r="AN36" s="164"/>
      <c r="AO36" s="92"/>
      <c r="AP36" s="92"/>
      <c r="AQ36" s="92"/>
    </row>
    <row r="37" spans="1:43" ht="22" customHeight="1">
      <c r="A37" s="172" t="s">
        <v>924</v>
      </c>
      <c r="B37" s="172"/>
      <c r="C37" s="172"/>
      <c r="D37" s="93">
        <f>SUM(D38,D39,D40,D41,D43,D45)</f>
        <v>0</v>
      </c>
      <c r="E37" s="93">
        <f>SUM(E38,E39,E40,E41,E43,E45)</f>
        <v>0</v>
      </c>
      <c r="F37" s="157">
        <f>SUM(F38,F39,F40,F41,F43,F45)</f>
        <v>0</v>
      </c>
      <c r="G37" s="158"/>
      <c r="H37" s="159"/>
      <c r="I37" s="157">
        <f>SUM(I38,I39,I40,I41,I43,I45)</f>
        <v>0</v>
      </c>
      <c r="J37" s="158">
        <f t="shared" ref="J37:AI37" si="3">SUM(J38,J39,J40,J41,J43,J45)</f>
        <v>0</v>
      </c>
      <c r="K37" s="159">
        <f t="shared" si="3"/>
        <v>0</v>
      </c>
      <c r="L37" s="157">
        <f>SUM(L38,L39,L40,L41,L43,L45)</f>
        <v>0</v>
      </c>
      <c r="M37" s="158"/>
      <c r="N37" s="159"/>
      <c r="O37" s="157">
        <f>SUM(O38,O39,O40,O41,O43,O45)</f>
        <v>0</v>
      </c>
      <c r="P37" s="158"/>
      <c r="Q37" s="159"/>
      <c r="R37" s="157">
        <f>SUM(R38,R39,R40,R41,R43,R45)</f>
        <v>0</v>
      </c>
      <c r="S37" s="158"/>
      <c r="T37" s="159"/>
      <c r="U37" s="157">
        <f>SUM(U38,U39,U40,U41,U43,U45)</f>
        <v>0</v>
      </c>
      <c r="V37" s="158">
        <f t="shared" si="3"/>
        <v>0</v>
      </c>
      <c r="W37" s="159">
        <f t="shared" si="3"/>
        <v>0</v>
      </c>
      <c r="X37" s="157">
        <f>SUM(X38,X39,X40,X41,X43,X45)</f>
        <v>0</v>
      </c>
      <c r="Y37" s="158">
        <f t="shared" si="3"/>
        <v>0</v>
      </c>
      <c r="Z37" s="159">
        <f t="shared" si="3"/>
        <v>0</v>
      </c>
      <c r="AA37" s="157">
        <f>SUM(AA38,AA39,AA40,AA41,AA43,AA45)</f>
        <v>0</v>
      </c>
      <c r="AB37" s="158">
        <f t="shared" si="3"/>
        <v>0</v>
      </c>
      <c r="AC37" s="159">
        <f t="shared" si="3"/>
        <v>0</v>
      </c>
      <c r="AD37" s="157">
        <f>SUM(AD38,AD39,AD40,AD41,AD43,AD45)</f>
        <v>0</v>
      </c>
      <c r="AE37" s="158">
        <f t="shared" si="3"/>
        <v>0</v>
      </c>
      <c r="AF37" s="159">
        <f t="shared" si="3"/>
        <v>0</v>
      </c>
      <c r="AG37" s="157">
        <f>SUM(AG38,AG39,AG40,AG41,AG43,AG45)</f>
        <v>0</v>
      </c>
      <c r="AH37" s="158">
        <f t="shared" si="3"/>
        <v>0</v>
      </c>
      <c r="AI37" s="159">
        <f t="shared" si="3"/>
        <v>0</v>
      </c>
      <c r="AJ37" s="166">
        <f>SUM(D37:AI37)</f>
        <v>0</v>
      </c>
      <c r="AK37" s="166"/>
      <c r="AL37" s="94" t="e">
        <f>ROUNDUP(AJ37/AJ47,1)</f>
        <v>#DIV/0!</v>
      </c>
      <c r="AM37" s="167"/>
      <c r="AN37" s="168"/>
      <c r="AO37" s="92"/>
      <c r="AP37" s="92"/>
      <c r="AQ37" s="92"/>
    </row>
    <row r="38" spans="1:43" ht="22" customHeight="1">
      <c r="A38" s="169" t="s">
        <v>925</v>
      </c>
      <c r="B38" s="170"/>
      <c r="C38" s="171"/>
      <c r="D38" s="83"/>
      <c r="E38" s="83"/>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6">
        <f>SUM(D38:AI38)</f>
        <v>0</v>
      </c>
      <c r="AK38" s="166"/>
      <c r="AL38" s="94" t="e">
        <f t="shared" ref="AL38:AL46" si="4">ROUNDUP(AJ38/$AJ$47,1)</f>
        <v>#DIV/0!</v>
      </c>
      <c r="AM38" s="167"/>
      <c r="AN38" s="168"/>
      <c r="AO38" s="92"/>
      <c r="AP38" s="92"/>
      <c r="AQ38" s="92"/>
    </row>
    <row r="39" spans="1:43" ht="22" customHeight="1">
      <c r="A39" s="169" t="s">
        <v>926</v>
      </c>
      <c r="B39" s="170"/>
      <c r="C39" s="171"/>
      <c r="D39" s="83"/>
      <c r="E39" s="83"/>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6">
        <f>SUM(D39:AI39)</f>
        <v>0</v>
      </c>
      <c r="AK39" s="166"/>
      <c r="AL39" s="94" t="e">
        <f t="shared" si="4"/>
        <v>#DIV/0!</v>
      </c>
      <c r="AM39" s="167"/>
      <c r="AN39" s="168"/>
      <c r="AO39" s="92"/>
      <c r="AP39" s="92"/>
      <c r="AQ39" s="92"/>
    </row>
    <row r="40" spans="1:43" ht="22" customHeight="1">
      <c r="A40" s="169" t="s">
        <v>927</v>
      </c>
      <c r="B40" s="170"/>
      <c r="C40" s="171"/>
      <c r="D40" s="83"/>
      <c r="E40" s="83"/>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6">
        <f>SUM(D40:AI40)</f>
        <v>0</v>
      </c>
      <c r="AK40" s="166"/>
      <c r="AL40" s="94" t="e">
        <f t="shared" si="4"/>
        <v>#DIV/0!</v>
      </c>
      <c r="AM40" s="167"/>
      <c r="AN40" s="168"/>
      <c r="AO40" s="92"/>
      <c r="AP40" s="92"/>
      <c r="AQ40" s="92"/>
    </row>
    <row r="41" spans="1:43" ht="22" customHeight="1">
      <c r="A41" s="177" t="s">
        <v>928</v>
      </c>
      <c r="B41" s="170"/>
      <c r="C41" s="171"/>
      <c r="D41" s="83"/>
      <c r="E41" s="83"/>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6">
        <f t="shared" ref="AJ41:AJ45" si="5">SUM(D41:AI41)</f>
        <v>0</v>
      </c>
      <c r="AK41" s="166"/>
      <c r="AL41" s="94" t="e">
        <f t="shared" si="4"/>
        <v>#DIV/0!</v>
      </c>
      <c r="AM41" s="167"/>
      <c r="AN41" s="168"/>
      <c r="AO41" s="92"/>
      <c r="AP41" s="92"/>
      <c r="AQ41" s="92"/>
    </row>
    <row r="42" spans="1:43" s="97" customFormat="1" ht="22" customHeight="1">
      <c r="A42" s="95"/>
      <c r="B42" s="173" t="s">
        <v>929</v>
      </c>
      <c r="C42" s="174"/>
      <c r="D42" s="83"/>
      <c r="E42" s="83"/>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6">
        <f>SUM(D42:AI42)</f>
        <v>0</v>
      </c>
      <c r="AK42" s="166"/>
      <c r="AL42" s="94" t="e">
        <f t="shared" si="4"/>
        <v>#DIV/0!</v>
      </c>
      <c r="AM42" s="175" t="e">
        <f>ROUNDUP($AJ$42/$AJ$47,1)</f>
        <v>#DIV/0!</v>
      </c>
      <c r="AN42" s="176"/>
      <c r="AO42" s="96"/>
      <c r="AP42" s="96"/>
      <c r="AQ42" s="96"/>
    </row>
    <row r="43" spans="1:43" ht="22" customHeight="1">
      <c r="A43" s="177" t="s">
        <v>930</v>
      </c>
      <c r="B43" s="170"/>
      <c r="C43" s="171"/>
      <c r="D43" s="83"/>
      <c r="E43" s="83"/>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6">
        <f t="shared" si="5"/>
        <v>0</v>
      </c>
      <c r="AK43" s="166"/>
      <c r="AL43" s="94" t="e">
        <f t="shared" si="4"/>
        <v>#DIV/0!</v>
      </c>
      <c r="AM43" s="167"/>
      <c r="AN43" s="168"/>
      <c r="AO43" s="92"/>
      <c r="AP43" s="92"/>
      <c r="AQ43" s="92"/>
    </row>
    <row r="44" spans="1:43" s="97" customFormat="1" ht="22" customHeight="1">
      <c r="A44" s="98"/>
      <c r="B44" s="173" t="s">
        <v>931</v>
      </c>
      <c r="C44" s="174"/>
      <c r="D44" s="83"/>
      <c r="E44" s="83"/>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6">
        <f>SUM(D44:AI44)</f>
        <v>0</v>
      </c>
      <c r="AK44" s="166"/>
      <c r="AL44" s="94" t="e">
        <f t="shared" si="4"/>
        <v>#DIV/0!</v>
      </c>
      <c r="AM44" s="175" t="e">
        <f>ROUNDUP($AJ$44/$AJ$47,1)</f>
        <v>#DIV/0!</v>
      </c>
      <c r="AN44" s="176"/>
      <c r="AO44" s="96"/>
      <c r="AP44" s="96"/>
      <c r="AQ44" s="96"/>
    </row>
    <row r="45" spans="1:43" ht="22" customHeight="1">
      <c r="A45" s="177" t="s">
        <v>932</v>
      </c>
      <c r="B45" s="170"/>
      <c r="C45" s="171"/>
      <c r="D45" s="83"/>
      <c r="E45" s="83"/>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6">
        <f t="shared" si="5"/>
        <v>0</v>
      </c>
      <c r="AK45" s="166"/>
      <c r="AL45" s="94" t="e">
        <f t="shared" si="4"/>
        <v>#DIV/0!</v>
      </c>
      <c r="AM45" s="167"/>
      <c r="AN45" s="168"/>
      <c r="AO45" s="92"/>
      <c r="AP45" s="92"/>
      <c r="AQ45" s="92"/>
    </row>
    <row r="46" spans="1:43" s="97" customFormat="1" ht="22" customHeight="1">
      <c r="A46" s="95"/>
      <c r="B46" s="173" t="s">
        <v>929</v>
      </c>
      <c r="C46" s="174"/>
      <c r="D46" s="83"/>
      <c r="E46" s="83"/>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6">
        <f>SUM(D46:AI46)</f>
        <v>0</v>
      </c>
      <c r="AK46" s="166"/>
      <c r="AL46" s="94" t="e">
        <f t="shared" si="4"/>
        <v>#DIV/0!</v>
      </c>
      <c r="AM46" s="175" t="e">
        <f>ROUNDUP($AJ$46/$AJ$47,1)</f>
        <v>#DIV/0!</v>
      </c>
      <c r="AN46" s="176"/>
      <c r="AO46" s="96"/>
      <c r="AP46" s="96"/>
      <c r="AQ46" s="96"/>
    </row>
    <row r="47" spans="1:43" ht="22" customHeight="1">
      <c r="A47" s="172" t="s">
        <v>933</v>
      </c>
      <c r="B47" s="172"/>
      <c r="C47" s="172"/>
      <c r="D47" s="83"/>
      <c r="E47" s="83"/>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6">
        <f>+SUM(D47:AI47)</f>
        <v>0</v>
      </c>
      <c r="AK47" s="166"/>
      <c r="AL47" s="99"/>
      <c r="AM47" s="167"/>
      <c r="AN47" s="168"/>
      <c r="AO47" s="92"/>
      <c r="AP47" s="92"/>
      <c r="AQ47" s="92"/>
    </row>
    <row r="48" spans="1:43" ht="5.15" customHeight="1">
      <c r="A48" s="100"/>
      <c r="B48" s="100"/>
      <c r="C48" s="100"/>
      <c r="D48" s="92"/>
      <c r="E48" s="92"/>
      <c r="F48" s="92"/>
      <c r="G48" s="92"/>
      <c r="H48" s="92"/>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101"/>
      <c r="AK48" s="89"/>
      <c r="AL48" s="75"/>
      <c r="AM48" s="75"/>
      <c r="AN48" s="66"/>
    </row>
    <row r="49" spans="1:45" ht="18" customHeight="1">
      <c r="A49" s="65" t="s">
        <v>934</v>
      </c>
      <c r="B49" s="89"/>
      <c r="D49" s="89"/>
      <c r="E49" s="89"/>
      <c r="F49" s="89"/>
      <c r="G49" s="89"/>
      <c r="H49" s="89"/>
      <c r="I49" s="89"/>
      <c r="J49" s="89"/>
      <c r="K49" s="89"/>
      <c r="L49" s="89"/>
      <c r="M49" s="89"/>
      <c r="N49" s="89"/>
      <c r="O49" s="89"/>
      <c r="P49" s="89"/>
      <c r="Q49" s="89"/>
      <c r="R49" s="89"/>
      <c r="S49" s="89"/>
      <c r="T49" s="89"/>
      <c r="U49" s="89"/>
      <c r="V49" s="89"/>
      <c r="W49" s="75"/>
      <c r="X49" s="89"/>
      <c r="Y49" s="89"/>
      <c r="Z49" s="89"/>
      <c r="AA49" s="89"/>
      <c r="AB49" s="89"/>
      <c r="AC49" s="89"/>
      <c r="AD49" s="89"/>
      <c r="AE49" s="89"/>
      <c r="AF49" s="89"/>
      <c r="AG49" s="89"/>
      <c r="AH49" s="89"/>
      <c r="AI49" s="89"/>
      <c r="AJ49" s="101"/>
      <c r="AK49" s="89"/>
      <c r="AL49" s="75"/>
      <c r="AM49" s="75"/>
      <c r="AN49" s="66"/>
    </row>
    <row r="50" spans="1:45" ht="45" customHeight="1">
      <c r="A50" s="147" t="s">
        <v>935</v>
      </c>
      <c r="B50" s="147"/>
      <c r="C50" s="147" t="s">
        <v>936</v>
      </c>
      <c r="D50" s="147"/>
      <c r="E50" s="155" t="s">
        <v>937</v>
      </c>
      <c r="F50" s="155"/>
      <c r="G50" s="155"/>
      <c r="H50" s="155"/>
      <c r="I50" s="178" t="s">
        <v>938</v>
      </c>
      <c r="J50" s="179"/>
      <c r="K50" s="179"/>
      <c r="L50" s="179"/>
      <c r="M50" s="179"/>
      <c r="N50" s="180"/>
      <c r="O50" s="92"/>
      <c r="Q50" s="92"/>
      <c r="R50" s="92"/>
      <c r="S50" s="92"/>
      <c r="T50" s="92"/>
      <c r="U50" s="92"/>
      <c r="W50" s="75"/>
      <c r="X50" s="89"/>
      <c r="Y50" s="89"/>
      <c r="Z50" s="89"/>
      <c r="AA50" s="89"/>
      <c r="AB50" s="89"/>
      <c r="AC50" s="89"/>
      <c r="AD50" s="89"/>
      <c r="AE50" s="89"/>
      <c r="AF50" s="89"/>
      <c r="AG50" s="89"/>
      <c r="AH50" s="89"/>
      <c r="AI50" s="89"/>
      <c r="AJ50" s="101"/>
      <c r="AK50" s="89"/>
      <c r="AL50" s="75"/>
      <c r="AM50" s="75"/>
      <c r="AN50" s="66"/>
    </row>
    <row r="51" spans="1:45" ht="18" customHeight="1">
      <c r="A51" s="155" t="s">
        <v>939</v>
      </c>
      <c r="B51" s="155"/>
      <c r="C51" s="186" t="e">
        <f>ROUNDDOWN(IF(AL37&lt;=30,1,1+ROUNDUP((AL37-30)/30,0)),1)</f>
        <v>#DIV/0!</v>
      </c>
      <c r="D51" s="186"/>
      <c r="E51" s="186" t="e">
        <f>ROUNDDOWN(AL37/6,1)</f>
        <v>#DIV/0!</v>
      </c>
      <c r="F51" s="186"/>
      <c r="G51" s="186"/>
      <c r="H51" s="186"/>
      <c r="I51" s="187" t="e">
        <f>ROUNDDOWN($AL$40/9,1)+ROUNDDOWN(($AL$41-$AM$42)/6,1)+ROUNDDOWN($AM$42/12,1)+ROUNDDOWN(($AL$43-$AM$44)/4,1)+ROUNDDOWN($AM$44/8,1)+ROUNDDOWN(($AL$45-$AM$46)/2.5,1)+ROUNDDOWN($AM$46/5,1)</f>
        <v>#DIV/0!</v>
      </c>
      <c r="J51" s="187"/>
      <c r="K51" s="187"/>
      <c r="L51" s="187"/>
      <c r="M51" s="187"/>
      <c r="N51" s="187"/>
      <c r="O51" s="92"/>
      <c r="Q51" s="92"/>
      <c r="R51" s="92"/>
      <c r="S51" s="92"/>
      <c r="T51" s="92"/>
      <c r="U51" s="92"/>
      <c r="W51" s="75"/>
      <c r="X51" s="89"/>
      <c r="Y51" s="89"/>
      <c r="Z51" s="89"/>
      <c r="AA51" s="89"/>
      <c r="AB51" s="89"/>
      <c r="AC51" s="89"/>
      <c r="AD51" s="89"/>
      <c r="AE51" s="89"/>
      <c r="AF51" s="89"/>
      <c r="AG51" s="89"/>
      <c r="AH51" s="89"/>
      <c r="AI51" s="89"/>
      <c r="AJ51" s="101"/>
      <c r="AK51" s="89"/>
      <c r="AL51" s="75"/>
      <c r="AM51" s="75"/>
      <c r="AN51" s="66"/>
    </row>
    <row r="52" spans="1:45" ht="5.15" customHeight="1">
      <c r="A52" s="100"/>
      <c r="B52" s="100"/>
      <c r="C52" s="100"/>
      <c r="D52" s="100"/>
      <c r="E52" s="100"/>
      <c r="F52" s="100"/>
      <c r="G52" s="100"/>
      <c r="H52" s="100"/>
      <c r="I52" s="100"/>
      <c r="J52" s="89"/>
      <c r="K52" s="89"/>
      <c r="L52" s="89"/>
      <c r="M52" s="101"/>
      <c r="N52" s="89"/>
      <c r="O52" s="89"/>
      <c r="P52" s="89"/>
      <c r="Q52" s="92"/>
      <c r="W52" s="75"/>
      <c r="X52" s="89"/>
      <c r="Y52" s="89"/>
      <c r="Z52" s="89"/>
      <c r="AA52" s="89"/>
      <c r="AB52" s="89"/>
      <c r="AC52" s="89"/>
      <c r="AD52" s="89"/>
      <c r="AE52" s="89"/>
      <c r="AF52" s="89"/>
      <c r="AG52" s="89"/>
      <c r="AH52" s="89"/>
      <c r="AI52" s="89"/>
      <c r="AJ52" s="101"/>
      <c r="AK52" s="89"/>
      <c r="AL52" s="75"/>
      <c r="AM52" s="75"/>
      <c r="AN52" s="66"/>
    </row>
    <row r="53" spans="1:45" ht="21" customHeight="1">
      <c r="A53" s="65" t="s">
        <v>940</v>
      </c>
      <c r="B53" s="69"/>
      <c r="C53" s="70"/>
      <c r="D53" s="70"/>
      <c r="E53" s="70"/>
      <c r="F53" s="70"/>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70"/>
      <c r="AM53" s="70"/>
      <c r="AN53" s="66"/>
    </row>
    <row r="54" spans="1:45" ht="25" customHeight="1">
      <c r="A54" s="66"/>
      <c r="B54" s="75"/>
      <c r="C54" s="178" t="s">
        <v>1029</v>
      </c>
      <c r="D54" s="179"/>
      <c r="E54" s="181" t="s">
        <v>1030</v>
      </c>
      <c r="F54" s="181"/>
      <c r="G54" s="181"/>
      <c r="H54" s="181"/>
      <c r="I54" s="178" t="s">
        <v>1031</v>
      </c>
      <c r="J54" s="179"/>
      <c r="K54" s="179"/>
      <c r="L54" s="179"/>
      <c r="M54" s="179"/>
      <c r="N54" s="180"/>
      <c r="O54" s="178" t="s">
        <v>938</v>
      </c>
      <c r="P54" s="179"/>
      <c r="Q54" s="179"/>
      <c r="R54" s="179"/>
      <c r="S54" s="179"/>
      <c r="T54" s="180"/>
      <c r="U54" s="178" t="s">
        <v>1032</v>
      </c>
      <c r="V54" s="179"/>
      <c r="W54" s="179"/>
      <c r="X54" s="179"/>
      <c r="Y54" s="179"/>
      <c r="Z54" s="180"/>
      <c r="AA54" s="178" t="s">
        <v>1033</v>
      </c>
      <c r="AB54" s="179"/>
      <c r="AC54" s="179"/>
      <c r="AD54" s="179"/>
      <c r="AE54" s="179"/>
      <c r="AF54" s="180"/>
      <c r="AG54" s="181" t="s">
        <v>1033</v>
      </c>
      <c r="AH54" s="181"/>
      <c r="AI54" s="181"/>
      <c r="AJ54" s="181"/>
      <c r="AK54" s="181"/>
      <c r="AL54" s="181" t="s">
        <v>1033</v>
      </c>
      <c r="AM54" s="181"/>
      <c r="AN54" s="66"/>
      <c r="AO54" s="133" t="s">
        <v>1035</v>
      </c>
      <c r="AP54" s="133" t="s">
        <v>936</v>
      </c>
      <c r="AQ54" s="133" t="s">
        <v>937</v>
      </c>
      <c r="AR54" s="133" t="s">
        <v>1036</v>
      </c>
      <c r="AS54" s="133" t="s">
        <v>1037</v>
      </c>
    </row>
    <row r="55" spans="1:45" ht="18" customHeight="1">
      <c r="A55" s="66"/>
      <c r="B55" s="75"/>
      <c r="C55" s="102" t="s">
        <v>941</v>
      </c>
      <c r="D55" s="102" t="s">
        <v>942</v>
      </c>
      <c r="E55" s="103" t="s">
        <v>941</v>
      </c>
      <c r="F55" s="182" t="s">
        <v>942</v>
      </c>
      <c r="G55" s="182"/>
      <c r="H55" s="182"/>
      <c r="I55" s="183" t="s">
        <v>941</v>
      </c>
      <c r="J55" s="184"/>
      <c r="K55" s="185"/>
      <c r="L55" s="183" t="s">
        <v>942</v>
      </c>
      <c r="M55" s="184"/>
      <c r="N55" s="185"/>
      <c r="O55" s="183" t="s">
        <v>941</v>
      </c>
      <c r="P55" s="184"/>
      <c r="Q55" s="185"/>
      <c r="R55" s="183" t="s">
        <v>942</v>
      </c>
      <c r="S55" s="184"/>
      <c r="T55" s="185"/>
      <c r="U55" s="183" t="s">
        <v>941</v>
      </c>
      <c r="V55" s="184"/>
      <c r="W55" s="185"/>
      <c r="X55" s="183" t="s">
        <v>942</v>
      </c>
      <c r="Y55" s="184"/>
      <c r="Z55" s="185"/>
      <c r="AA55" s="183" t="s">
        <v>941</v>
      </c>
      <c r="AB55" s="184"/>
      <c r="AC55" s="185"/>
      <c r="AD55" s="183" t="s">
        <v>942</v>
      </c>
      <c r="AE55" s="184"/>
      <c r="AF55" s="185"/>
      <c r="AG55" s="183" t="s">
        <v>941</v>
      </c>
      <c r="AH55" s="184"/>
      <c r="AI55" s="185"/>
      <c r="AJ55" s="183" t="s">
        <v>942</v>
      </c>
      <c r="AK55" s="185"/>
      <c r="AL55" s="103" t="s">
        <v>943</v>
      </c>
      <c r="AM55" s="103" t="s">
        <v>944</v>
      </c>
      <c r="AN55" s="66"/>
    </row>
    <row r="56" spans="1:45" ht="18" customHeight="1">
      <c r="A56" s="66"/>
      <c r="B56" s="104" t="s">
        <v>945</v>
      </c>
      <c r="C56" s="103">
        <f>COUNTIFS($B$11:$B$30,C$54,$C$11:$C$30,"A",$E$11:$E$30,"*")</f>
        <v>0</v>
      </c>
      <c r="D56" s="103">
        <f>COUNTIFS($B$11:$B$30,C$54,$C$11:$C$30,"B",$E$11:$E$30,"*")</f>
        <v>0</v>
      </c>
      <c r="E56" s="103">
        <f>COUNTIFS($B$11:$B$30,E$54,$C$11:$C$30,"A",$E$11:$E$30,"*")</f>
        <v>0</v>
      </c>
      <c r="F56" s="183">
        <f>COUNTIFS($B$11:$B$30,E$54,$C$11:$C$30,"B",$E$11:$E$30,"*")</f>
        <v>0</v>
      </c>
      <c r="G56" s="184"/>
      <c r="H56" s="185"/>
      <c r="I56" s="183">
        <f>COUNTIFS($B$11:$B$30,I$54,$C$11:$C$30,"A",$E$11:$E$30,"*")</f>
        <v>0</v>
      </c>
      <c r="J56" s="184"/>
      <c r="K56" s="185"/>
      <c r="L56" s="183">
        <f>COUNTIFS($B$11:$B$30,I$54,$C$11:$C$30,"B",$E$11:$E$30,"*")</f>
        <v>0</v>
      </c>
      <c r="M56" s="184"/>
      <c r="N56" s="185"/>
      <c r="O56" s="183">
        <f>COUNTIFS($B$11:$B$30,O$54,$C$11:$C$30,"A",$E$11:$E$30,"*")</f>
        <v>0</v>
      </c>
      <c r="P56" s="184"/>
      <c r="Q56" s="185"/>
      <c r="R56" s="183">
        <f>COUNTIFS($B$11:$B$30,O$54,$C$11:$C$30,"B",$E$11:$E$30,"*")</f>
        <v>0</v>
      </c>
      <c r="S56" s="184"/>
      <c r="T56" s="185"/>
      <c r="U56" s="183">
        <f>COUNTIFS($B$11:$B$30,U$54,$C$11:$C$30,"A",$E$11:$E$30,"*")</f>
        <v>0</v>
      </c>
      <c r="V56" s="184"/>
      <c r="W56" s="185"/>
      <c r="X56" s="183">
        <f>COUNTIFS($B$11:$B$30,U$54,$C$11:$C$30,"B",$E$11:$E$30,"*")</f>
        <v>0</v>
      </c>
      <c r="Y56" s="184"/>
      <c r="Z56" s="185"/>
      <c r="AA56" s="183">
        <f>COUNTIFS($B$11:$B$30,AA$54,$C$11:$C$30,"A",$E$11:$E$30,"*")</f>
        <v>0</v>
      </c>
      <c r="AB56" s="184"/>
      <c r="AC56" s="185"/>
      <c r="AD56" s="183">
        <f>COUNTIFS($B$11:$B$30,AA$54,$C$11:$C$30,"B",$E$11:$E$30,"*")</f>
        <v>0</v>
      </c>
      <c r="AE56" s="184"/>
      <c r="AF56" s="185"/>
      <c r="AG56" s="183">
        <f>COUNTIFS($B$11:$B$30,AG$54,$C$11:$C$30,"A",$E$11:$E$30,"*")</f>
        <v>0</v>
      </c>
      <c r="AH56" s="184"/>
      <c r="AI56" s="185"/>
      <c r="AJ56" s="183">
        <f>COUNTIFS($B$11:$B$30,AG$54,$C$11:$C$30,"B",$E$11:$E$30,"*")</f>
        <v>0</v>
      </c>
      <c r="AK56" s="185"/>
      <c r="AL56" s="103">
        <f>COUNTIFS($B$11:$B$30,AL$54,$C$11:$C$30,"A",$E$11:$E$30,"*")</f>
        <v>0</v>
      </c>
      <c r="AM56" s="103">
        <f>COUNTIFS($B$11:$B$30,AL$54,$C$11:$C$30,"B",$E$11:$E$30,"*")</f>
        <v>0</v>
      </c>
      <c r="AN56" s="66"/>
    </row>
    <row r="57" spans="1:45" ht="18" customHeight="1">
      <c r="A57" s="66"/>
      <c r="B57" s="91" t="s">
        <v>946</v>
      </c>
      <c r="C57" s="105"/>
      <c r="D57" s="105"/>
      <c r="E57" s="103">
        <f>COUNTIFS($B$11:$B$30,E$54,$C$11:$C$30,"C",$E$11:$E$30,"*")</f>
        <v>0</v>
      </c>
      <c r="F57" s="183">
        <f>COUNTIFS($B$11:$B$30,E$54,$C$11:$C$30,"D",$E$11:$E$30,"*")</f>
        <v>0</v>
      </c>
      <c r="G57" s="184"/>
      <c r="H57" s="185"/>
      <c r="I57" s="183">
        <f>COUNTIFS($B$11:$B$30,I$54,$C$11:$C$30,"C",$E$11:$E$30,"*")</f>
        <v>0</v>
      </c>
      <c r="J57" s="184"/>
      <c r="K57" s="185"/>
      <c r="L57" s="183">
        <f>COUNTIFS($B$11:$B$30,I$54,$C$11:$C$30,"D",$E$11:$E$30,"*")</f>
        <v>0</v>
      </c>
      <c r="M57" s="184"/>
      <c r="N57" s="185"/>
      <c r="O57" s="183">
        <f>COUNTIFS($B$11:$B$30,O$54,$C$11:$C$30,"C",$E$11:$E$30,"*")</f>
        <v>0</v>
      </c>
      <c r="P57" s="184"/>
      <c r="Q57" s="185"/>
      <c r="R57" s="183">
        <f>COUNTIFS($B$11:$B$30,O$54,$C$11:$C$30,"D",$E$11:$E$30,"*")</f>
        <v>0</v>
      </c>
      <c r="S57" s="184"/>
      <c r="T57" s="185"/>
      <c r="U57" s="183">
        <f>COUNTIFS($B$11:$B$30,U$54,$C$11:$C$30,"C",$E$11:$E$30,"*")</f>
        <v>0</v>
      </c>
      <c r="V57" s="184"/>
      <c r="W57" s="185"/>
      <c r="X57" s="183">
        <f>COUNTIFS($B$11:$B$30,U$54,$C$11:$C$30,"D",$E$11:$E$30,"*")</f>
        <v>0</v>
      </c>
      <c r="Y57" s="184"/>
      <c r="Z57" s="185"/>
      <c r="AA57" s="183">
        <f>COUNTIFS($B$11:$B$30,AA$54,$C$11:$C$30,"C",$E$11:$E$30,"*")</f>
        <v>0</v>
      </c>
      <c r="AB57" s="184"/>
      <c r="AC57" s="185"/>
      <c r="AD57" s="183">
        <f>COUNTIFS($B$11:$B$30,AA$54,$C$11:$C$30,"D",$E$11:$E$30,"*")</f>
        <v>0</v>
      </c>
      <c r="AE57" s="184"/>
      <c r="AF57" s="185"/>
      <c r="AG57" s="183">
        <f>COUNTIFS($B$11:$B$30,AG$54,$C$11:$C$30,"C",$E$11:$E$30,"*")</f>
        <v>0</v>
      </c>
      <c r="AH57" s="184"/>
      <c r="AI57" s="185"/>
      <c r="AJ57" s="183">
        <f>COUNTIFS($B$11:$B$30,AG$54,$C$11:$C$30,"D",$E$11:$E$30,"*")</f>
        <v>0</v>
      </c>
      <c r="AK57" s="185"/>
      <c r="AL57" s="103">
        <f>COUNTIFS($B$11:$B$30,AL$54,$C$11:$C$30,"C",$E$11:$E$30,"*")</f>
        <v>0</v>
      </c>
      <c r="AM57" s="103">
        <f>COUNTIFS($B$11:$B$30,AL$54,$C$11:$C$30,"D",$E$11:$E$30,"*")</f>
        <v>0</v>
      </c>
      <c r="AN57" s="66"/>
    </row>
    <row r="58" spans="1:45" ht="25" customHeight="1">
      <c r="A58" s="66"/>
      <c r="B58" s="91" t="s">
        <v>947</v>
      </c>
      <c r="C58" s="188"/>
      <c r="D58" s="189"/>
      <c r="E58" s="178" t="e">
        <f>IF($AK$3="４週",SUMIFS($AK$11:$AK$30,$B$11:$B$30,E54)/4/$AH$5,IF($AK$3="歴月",SUMIFS($AK$11:$AK$30,$B$11:$B$30,E54)/$AL$5,"記載する期間を選択してください"))</f>
        <v>#DIV/0!</v>
      </c>
      <c r="F58" s="179"/>
      <c r="G58" s="179"/>
      <c r="H58" s="180"/>
      <c r="I58" s="178" t="e">
        <f>IF($AK$3="４週",SUMIFS($AK$11:$AK$30,$B$11:$B$30,I54)/4/$AH$5,IF($AK$3="歴月",SUMIFS($AK$11:$AK$30,$B$11:$B$30,I54)/$AL$5,"記載する期間を選択してください"))</f>
        <v>#DIV/0!</v>
      </c>
      <c r="J58" s="179"/>
      <c r="K58" s="179"/>
      <c r="L58" s="179"/>
      <c r="M58" s="179"/>
      <c r="N58" s="180"/>
      <c r="O58" s="178" t="e">
        <f>IF($AK$3="４週",SUMIFS($AK$11:$AK$30,$B$11:$B$30,O54)/4/$AH$5,IF($AK$3="歴月",SUMIFS($AK$11:$AK$30,$B$11:$B$30,O54)/$AL$5,"記載する期間を選択してください"))</f>
        <v>#DIV/0!</v>
      </c>
      <c r="P58" s="179"/>
      <c r="Q58" s="179"/>
      <c r="R58" s="179"/>
      <c r="S58" s="179"/>
      <c r="T58" s="180"/>
      <c r="U58" s="178" t="e">
        <f>IF($AK$3="４週",SUMIFS($AK$11:$AK$30,$B$11:$B$30,U54)/4/$AH$5,IF($AK$3="歴月",SUMIFS($AK$11:$AK$30,$B$11:$B$30,U54)/$AL$5,"記載する期間を選択してください"))</f>
        <v>#DIV/0!</v>
      </c>
      <c r="V58" s="179"/>
      <c r="W58" s="179"/>
      <c r="X58" s="179"/>
      <c r="Y58" s="179"/>
      <c r="Z58" s="180"/>
      <c r="AA58" s="178" t="e">
        <f>IF($AK$3="４週",SUMIFS($AK$11:$AK$30,$B$11:$B$30,AA54)/4/$AH$5,IF($AK$3="歴月",SUMIFS($AK$11:$AK$30,$B$11:$B$30,AA54)/$AL$5,"記載する期間を選択してください"))</f>
        <v>#DIV/0!</v>
      </c>
      <c r="AB58" s="179"/>
      <c r="AC58" s="179"/>
      <c r="AD58" s="179"/>
      <c r="AE58" s="179"/>
      <c r="AF58" s="180"/>
      <c r="AG58" s="178" t="e">
        <f>IF($AK$3="４週",SUMIFS($AK$11:$AK$30,$B$11:$B$30,AG54)/4/$AH$5,IF($AK$3="歴月",SUMIFS($AK$11:$AK$30,$B$11:$B$30,AG54)/$AL$5,"記載する期間を選択してください"))</f>
        <v>#DIV/0!</v>
      </c>
      <c r="AH58" s="179"/>
      <c r="AI58" s="179"/>
      <c r="AJ58" s="179"/>
      <c r="AK58" s="180"/>
      <c r="AL58" s="178" t="e">
        <f>IF($AK$3="４週",SUMIFS($AK$11:$AK$30,$B$11:$B$30,AL54)/4/$AH$5,IF($AK$3="歴月",SUMIFS($AK$11:$AK$30,$B$11:$B$30,AL54)/$AL$5,"記載する期間を選択してください"))</f>
        <v>#DIV/0!</v>
      </c>
      <c r="AM58" s="180"/>
      <c r="AN58" s="66"/>
    </row>
    <row r="59" spans="1:45" ht="5.15" customHeight="1">
      <c r="A59" s="66"/>
      <c r="B59" s="69"/>
      <c r="C59" s="106">
        <v>2</v>
      </c>
      <c r="D59" s="106"/>
      <c r="E59" s="106">
        <v>3</v>
      </c>
      <c r="F59" s="106"/>
      <c r="G59" s="106"/>
      <c r="H59" s="106"/>
      <c r="I59" s="106">
        <v>4</v>
      </c>
      <c r="J59" s="106"/>
      <c r="K59" s="106"/>
      <c r="L59" s="106"/>
      <c r="M59" s="106"/>
      <c r="N59" s="106"/>
      <c r="O59" s="106">
        <v>5</v>
      </c>
      <c r="P59" s="106"/>
      <c r="Q59" s="106"/>
      <c r="R59" s="106"/>
      <c r="S59" s="106"/>
      <c r="T59" s="106"/>
      <c r="U59" s="106">
        <v>6</v>
      </c>
      <c r="V59" s="106"/>
      <c r="W59" s="106"/>
      <c r="X59" s="106"/>
      <c r="Y59" s="106"/>
      <c r="Z59" s="106"/>
      <c r="AA59" s="106">
        <v>7</v>
      </c>
      <c r="AB59" s="106"/>
      <c r="AC59" s="106"/>
      <c r="AD59" s="106"/>
      <c r="AE59" s="106"/>
      <c r="AF59" s="106"/>
      <c r="AG59" s="106">
        <v>8</v>
      </c>
      <c r="AH59" s="106"/>
      <c r="AI59" s="106"/>
      <c r="AJ59" s="106"/>
      <c r="AK59" s="106"/>
      <c r="AL59" s="106">
        <v>9</v>
      </c>
      <c r="AM59" s="107"/>
      <c r="AN59" s="66"/>
    </row>
    <row r="60" spans="1:45" ht="15" customHeight="1">
      <c r="A60" s="89" t="s">
        <v>948</v>
      </c>
      <c r="B60" s="108"/>
      <c r="C60" s="109"/>
      <c r="D60" s="109"/>
      <c r="E60" s="109"/>
      <c r="F60" s="110"/>
      <c r="G60" s="109"/>
      <c r="H60" s="106"/>
      <c r="I60" s="106"/>
      <c r="J60" s="106"/>
      <c r="K60" s="106"/>
      <c r="L60" s="106"/>
      <c r="M60" s="106"/>
      <c r="N60" s="106"/>
      <c r="O60" s="106"/>
      <c r="P60" s="106"/>
      <c r="Q60" s="106"/>
      <c r="R60" s="106">
        <v>6</v>
      </c>
      <c r="S60" s="106"/>
      <c r="T60" s="106"/>
      <c r="U60" s="106"/>
      <c r="V60" s="106"/>
      <c r="W60" s="106"/>
      <c r="X60" s="106">
        <v>7</v>
      </c>
      <c r="Y60" s="106"/>
      <c r="Z60" s="106"/>
      <c r="AA60" s="106"/>
      <c r="AB60" s="106"/>
      <c r="AC60" s="106"/>
      <c r="AD60" s="106">
        <v>8</v>
      </c>
      <c r="AE60" s="106"/>
      <c r="AF60" s="106"/>
      <c r="AG60" s="111"/>
      <c r="AH60" s="111"/>
      <c r="AI60" s="111"/>
      <c r="AJ60" s="111">
        <v>9</v>
      </c>
      <c r="AK60" s="112"/>
      <c r="AL60" s="112"/>
      <c r="AM60" s="66"/>
    </row>
    <row r="61" spans="1:45" s="89" customFormat="1" ht="15" customHeight="1">
      <c r="A61" s="89" t="s">
        <v>949</v>
      </c>
      <c r="B61" s="100"/>
      <c r="C61" s="100"/>
      <c r="D61" s="100"/>
      <c r="E61" s="100"/>
      <c r="F61" s="100"/>
      <c r="G61" s="100"/>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row>
    <row r="62" spans="1:45" s="89" customFormat="1" ht="15" customHeight="1">
      <c r="A62" s="89" t="s">
        <v>1045</v>
      </c>
      <c r="B62" s="100"/>
      <c r="C62" s="100"/>
      <c r="D62" s="100"/>
      <c r="E62" s="100"/>
      <c r="F62" s="100"/>
      <c r="G62" s="100"/>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row>
    <row r="63" spans="1:45" s="89" customFormat="1" ht="15" customHeight="1">
      <c r="A63" s="89" t="s">
        <v>950</v>
      </c>
      <c r="B63" s="100"/>
      <c r="C63" s="100"/>
      <c r="D63" s="100"/>
      <c r="E63" s="100"/>
      <c r="F63" s="100"/>
      <c r="G63" s="100"/>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row>
    <row r="64" spans="1:45" s="89" customFormat="1" ht="15" customHeight="1">
      <c r="A64" s="89" t="s">
        <v>951</v>
      </c>
      <c r="B64" s="100"/>
      <c r="C64" s="100"/>
      <c r="D64" s="100"/>
      <c r="E64" s="100"/>
      <c r="F64" s="100"/>
      <c r="G64" s="100"/>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row>
    <row r="65" spans="1:7" ht="15" customHeight="1">
      <c r="A65" s="89" t="s">
        <v>952</v>
      </c>
      <c r="B65" s="113"/>
      <c r="C65" s="89"/>
      <c r="D65" s="89"/>
      <c r="E65" s="89"/>
      <c r="F65" s="89"/>
      <c r="G65" s="89"/>
    </row>
    <row r="66" spans="1:7" ht="15" customHeight="1">
      <c r="A66" s="89" t="s">
        <v>953</v>
      </c>
      <c r="B66" s="113"/>
      <c r="C66" s="89"/>
      <c r="D66" s="89"/>
      <c r="E66" s="89"/>
      <c r="F66" s="89"/>
      <c r="G66" s="89"/>
    </row>
    <row r="67" spans="1:7" ht="15" customHeight="1">
      <c r="A67" s="89"/>
      <c r="B67" s="104" t="s">
        <v>954</v>
      </c>
      <c r="C67" s="147" t="s">
        <v>955</v>
      </c>
      <c r="D67" s="147"/>
      <c r="E67" s="147"/>
      <c r="F67" s="89"/>
      <c r="G67" s="89"/>
    </row>
    <row r="68" spans="1:7" ht="15" customHeight="1">
      <c r="A68" s="89"/>
      <c r="B68" s="114" t="s">
        <v>956</v>
      </c>
      <c r="C68" s="166" t="s">
        <v>957</v>
      </c>
      <c r="D68" s="166"/>
      <c r="E68" s="166"/>
      <c r="F68" s="89"/>
      <c r="G68" s="89"/>
    </row>
    <row r="69" spans="1:7" ht="15" customHeight="1">
      <c r="A69" s="89"/>
      <c r="B69" s="114" t="s">
        <v>958</v>
      </c>
      <c r="C69" s="166" t="s">
        <v>959</v>
      </c>
      <c r="D69" s="166"/>
      <c r="E69" s="166"/>
      <c r="F69" s="89"/>
      <c r="G69" s="89"/>
    </row>
    <row r="70" spans="1:7" ht="15" customHeight="1">
      <c r="A70" s="89"/>
      <c r="B70" s="114" t="s">
        <v>960</v>
      </c>
      <c r="C70" s="166" t="s">
        <v>961</v>
      </c>
      <c r="D70" s="166"/>
      <c r="E70" s="166"/>
      <c r="F70" s="89"/>
      <c r="G70" s="89"/>
    </row>
    <row r="71" spans="1:7" ht="15" customHeight="1">
      <c r="A71" s="89"/>
      <c r="B71" s="114" t="s">
        <v>962</v>
      </c>
      <c r="C71" s="166" t="s">
        <v>963</v>
      </c>
      <c r="D71" s="166"/>
      <c r="E71" s="166"/>
      <c r="F71" s="89"/>
      <c r="G71" s="89"/>
    </row>
    <row r="72" spans="1:7" ht="15" customHeight="1">
      <c r="A72" s="89"/>
      <c r="B72" s="89" t="s">
        <v>964</v>
      </c>
      <c r="C72" s="89"/>
      <c r="D72" s="89"/>
      <c r="E72" s="89"/>
      <c r="F72" s="89"/>
      <c r="G72" s="89"/>
    </row>
    <row r="73" spans="1:7" ht="15" customHeight="1">
      <c r="A73" s="89"/>
      <c r="B73" s="89" t="s">
        <v>965</v>
      </c>
      <c r="C73" s="89"/>
      <c r="D73" s="89"/>
      <c r="E73" s="89"/>
      <c r="F73" s="89"/>
      <c r="G73" s="89"/>
    </row>
    <row r="74" spans="1:7" ht="15" customHeight="1">
      <c r="A74" s="89"/>
      <c r="B74" s="89" t="s">
        <v>966</v>
      </c>
      <c r="C74" s="89"/>
      <c r="D74" s="89"/>
      <c r="E74" s="89"/>
      <c r="F74" s="89"/>
      <c r="G74" s="89"/>
    </row>
    <row r="75" spans="1:7" ht="15" customHeight="1">
      <c r="A75" s="89" t="s">
        <v>967</v>
      </c>
      <c r="B75" s="113"/>
      <c r="C75" s="89"/>
      <c r="D75" s="89"/>
      <c r="E75" s="89"/>
      <c r="F75" s="89"/>
      <c r="G75" s="89"/>
    </row>
    <row r="76" spans="1:7" ht="15" customHeight="1">
      <c r="A76" s="89" t="s">
        <v>968</v>
      </c>
      <c r="B76" s="113"/>
      <c r="C76" s="89"/>
      <c r="D76" s="89"/>
      <c r="E76" s="89"/>
      <c r="F76" s="89"/>
      <c r="G76" s="89"/>
    </row>
    <row r="77" spans="1:7" ht="15" hidden="1" customHeight="1">
      <c r="A77" s="89" t="s">
        <v>969</v>
      </c>
      <c r="B77" s="113"/>
      <c r="C77" s="89"/>
      <c r="D77" s="89"/>
      <c r="E77" s="89"/>
      <c r="F77" s="89"/>
      <c r="G77" s="89"/>
    </row>
    <row r="78" spans="1:7" ht="15" customHeight="1">
      <c r="A78" s="89" t="s">
        <v>970</v>
      </c>
      <c r="B78" s="113"/>
      <c r="C78" s="89"/>
      <c r="D78" s="89"/>
      <c r="E78" s="89"/>
      <c r="F78" s="89"/>
      <c r="G78" s="89"/>
    </row>
    <row r="79" spans="1:7" ht="15" customHeight="1">
      <c r="A79" s="89" t="s">
        <v>971</v>
      </c>
      <c r="B79" s="113"/>
      <c r="C79" s="89"/>
      <c r="D79" s="89"/>
      <c r="E79" s="89"/>
      <c r="F79" s="89"/>
      <c r="G79" s="89"/>
    </row>
    <row r="80" spans="1:7" ht="15" hidden="1" customHeight="1">
      <c r="A80" s="89" t="s">
        <v>972</v>
      </c>
      <c r="B80" s="113"/>
      <c r="C80" s="89"/>
      <c r="D80" s="89"/>
      <c r="E80" s="89"/>
      <c r="F80" s="89"/>
      <c r="G80" s="89"/>
    </row>
    <row r="81" spans="1:7" ht="15" customHeight="1">
      <c r="A81" s="89" t="s">
        <v>973</v>
      </c>
      <c r="B81" s="113"/>
      <c r="C81" s="89"/>
      <c r="D81" s="89"/>
      <c r="E81" s="89"/>
      <c r="F81" s="89"/>
      <c r="G81" s="89"/>
    </row>
    <row r="82" spans="1:7" ht="15" customHeight="1">
      <c r="A82" s="89" t="s">
        <v>974</v>
      </c>
      <c r="B82" s="113"/>
      <c r="C82" s="89"/>
      <c r="D82" s="89"/>
      <c r="E82" s="89"/>
      <c r="F82" s="89"/>
      <c r="G82" s="89"/>
    </row>
    <row r="83" spans="1:7" ht="15" customHeight="1">
      <c r="A83" s="89" t="s">
        <v>975</v>
      </c>
      <c r="B83" s="113"/>
      <c r="C83" s="89"/>
      <c r="D83" s="89"/>
      <c r="E83" s="89"/>
      <c r="F83" s="89"/>
      <c r="G83" s="89"/>
    </row>
    <row r="84" spans="1:7" ht="15" customHeight="1">
      <c r="A84" s="89" t="s">
        <v>976</v>
      </c>
      <c r="B84" s="113"/>
      <c r="C84" s="89"/>
      <c r="D84" s="89"/>
      <c r="E84" s="89"/>
      <c r="F84" s="89"/>
      <c r="G84" s="89"/>
    </row>
    <row r="85" spans="1:7" ht="15" customHeight="1">
      <c r="A85" s="89" t="s">
        <v>977</v>
      </c>
      <c r="B85" s="113"/>
      <c r="C85" s="89"/>
      <c r="D85" s="89"/>
      <c r="E85" s="89"/>
      <c r="F85" s="89"/>
      <c r="G85" s="89"/>
    </row>
    <row r="86" spans="1:7" ht="15" customHeight="1">
      <c r="A86" s="89" t="s">
        <v>978</v>
      </c>
      <c r="B86" s="113"/>
      <c r="C86" s="89"/>
      <c r="D86" s="89"/>
      <c r="E86" s="89"/>
      <c r="F86" s="89"/>
      <c r="G86" s="89"/>
    </row>
    <row r="87" spans="1:7" ht="15" customHeight="1">
      <c r="A87" s="89" t="s">
        <v>979</v>
      </c>
      <c r="B87" s="113"/>
      <c r="C87" s="89"/>
      <c r="D87" s="89"/>
      <c r="E87" s="89"/>
      <c r="F87" s="89"/>
      <c r="G87" s="89"/>
    </row>
  </sheetData>
  <mergeCells count="264">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U45:W45"/>
    <mergeCell ref="X45:Z45"/>
    <mergeCell ref="R44:T44"/>
    <mergeCell ref="U44:W44"/>
    <mergeCell ref="X44:Z44"/>
    <mergeCell ref="AA43:AC43"/>
    <mergeCell ref="AD43:AF43"/>
    <mergeCell ref="AG43:AI43"/>
    <mergeCell ref="AJ43:AK43"/>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U41:W41"/>
    <mergeCell ref="X41:Z41"/>
    <mergeCell ref="R40:T40"/>
    <mergeCell ref="U40:W40"/>
    <mergeCell ref="X40:Z40"/>
    <mergeCell ref="AA39:AC39"/>
    <mergeCell ref="AD39:AF39"/>
    <mergeCell ref="AG39:AI39"/>
    <mergeCell ref="AJ39:AK39"/>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5"/>
  <dataValidations count="6">
    <dataValidation type="whole" operator="greaterThanOrEqual" allowBlank="1" showInputMessage="1" showErrorMessage="1" sqref="L37:L47 O37:O47 R37:R47 U37:U47 X37:X47 AA37:AA47 AD37:AD47 I37:I47 AG37:AG47 D37:F47" xr:uid="{31E463E7-ACBA-483F-9882-5EE512B67BBA}">
      <formula1>0</formula1>
    </dataValidation>
    <dataValidation type="list" allowBlank="1" showInputMessage="1" sqref="B11:B30" xr:uid="{266CC939-9766-4365-8520-59898FF16A12}">
      <formula1>$AO$54:$AS$54</formula1>
    </dataValidation>
    <dataValidation type="list" allowBlank="1" showInputMessage="1" showErrorMessage="1" sqref="AK3:AN3" xr:uid="{AEC71CA2-52BB-4DF1-AAA4-1F0C30B8E9F0}">
      <formula1>"４週,歴月"</formula1>
    </dataValidation>
    <dataValidation type="list" allowBlank="1" showInputMessage="1" showErrorMessage="1" sqref="AK4:AN4" xr:uid="{E04FC2D7-09BB-4C23-A79B-9B7ECC62D8F6}">
      <formula1>"予定,実績"</formula1>
    </dataValidation>
    <dataValidation type="list" allowBlank="1" showInputMessage="1" showErrorMessage="1" sqref="C11:C30" xr:uid="{AD85A8EF-B5AB-4F9E-A971-B0FBAC081EE1}">
      <formula1>"A,B,C,D"</formula1>
    </dataValidation>
    <dataValidation operator="greaterThanOrEqual" allowBlank="1" showInputMessage="1" showErrorMessage="1" sqref="I48:I49 I52 L48:L49 L52 AL37:AL46 AJ37:AJ47 AM36 AM42 AM44 AM46" xr:uid="{BAE99AD5-8223-499D-9FC7-E5CC6341DE21}"/>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2171-5338-4184-A8EE-154F26315745}">
  <sheetPr>
    <tabColor theme="4" tint="0.59999389629810485"/>
  </sheetPr>
  <dimension ref="A1:J436"/>
  <sheetViews>
    <sheetView view="pageBreakPreview" zoomScaleNormal="133" zoomScaleSheetLayoutView="100" workbookViewId="0">
      <selection activeCell="B4" sqref="A4:XFD4"/>
    </sheetView>
  </sheetViews>
  <sheetFormatPr defaultColWidth="7.75" defaultRowHeight="13"/>
  <cols>
    <col min="1" max="1" width="12.33203125" style="55" customWidth="1"/>
    <col min="2" max="2" width="43" style="56" customWidth="1"/>
    <col min="3" max="3" width="11.33203125" style="57" customWidth="1"/>
    <col min="4" max="4" width="5.75" style="57" customWidth="1"/>
    <col min="5" max="5" width="14.58203125" style="55" customWidth="1"/>
    <col min="6" max="16384" width="7.75" style="4"/>
  </cols>
  <sheetData>
    <row r="1" spans="1:6" s="1" customFormat="1" ht="20.149999999999999" customHeight="1">
      <c r="A1" s="135" t="s">
        <v>741</v>
      </c>
      <c r="B1" s="135"/>
      <c r="C1" s="135"/>
      <c r="D1" s="135"/>
      <c r="E1" s="135"/>
    </row>
    <row r="2" spans="1:6" s="1" customFormat="1" ht="15" customHeight="1">
      <c r="A2" s="136" t="s">
        <v>1042</v>
      </c>
      <c r="B2" s="136"/>
      <c r="C2" s="136"/>
      <c r="D2" s="136"/>
      <c r="E2" s="136"/>
    </row>
    <row r="3" spans="1:6" s="1" customFormat="1" ht="20.149999999999999" customHeight="1">
      <c r="A3" s="5" t="s">
        <v>0</v>
      </c>
      <c r="B3" s="137"/>
      <c r="C3" s="138"/>
      <c r="D3" s="138"/>
      <c r="E3" s="139"/>
    </row>
    <row r="4" spans="1:6" s="1" customFormat="1" ht="20.149999999999999" customHeight="1">
      <c r="A4" s="5" t="s">
        <v>1046</v>
      </c>
      <c r="B4" s="137"/>
      <c r="C4" s="138"/>
      <c r="D4" s="138"/>
      <c r="E4" s="139"/>
    </row>
    <row r="5" spans="1:6" s="1" customFormat="1" ht="20.149999999999999" customHeight="1">
      <c r="A5" s="5" t="s">
        <v>1</v>
      </c>
      <c r="B5" s="9"/>
      <c r="C5" s="16" t="s">
        <v>2</v>
      </c>
      <c r="D5" s="137"/>
      <c r="E5" s="139"/>
    </row>
    <row r="6" spans="1:6" s="1" customFormat="1" ht="10" customHeight="1">
      <c r="A6" s="11"/>
      <c r="B6" s="10"/>
      <c r="C6" s="17"/>
      <c r="D6" s="2"/>
      <c r="E6" s="11"/>
    </row>
    <row r="7" spans="1:6" s="1" customFormat="1" ht="18" customHeight="1">
      <c r="A7" s="13" t="s">
        <v>238</v>
      </c>
      <c r="B7" s="10"/>
      <c r="C7" s="17"/>
      <c r="D7" s="2"/>
      <c r="E7" s="11"/>
    </row>
    <row r="8" spans="1:6" ht="26.15" customHeight="1">
      <c r="A8" s="3" t="s">
        <v>3</v>
      </c>
      <c r="B8" s="14" t="s">
        <v>4</v>
      </c>
      <c r="C8" s="3" t="s">
        <v>5</v>
      </c>
      <c r="D8" s="3" t="s">
        <v>6</v>
      </c>
      <c r="E8" s="3" t="s">
        <v>7</v>
      </c>
      <c r="F8" s="134"/>
    </row>
    <row r="9" spans="1:6" ht="39.75" customHeight="1">
      <c r="A9" s="18" t="s">
        <v>8</v>
      </c>
      <c r="B9" s="19"/>
      <c r="C9" s="20" t="s">
        <v>52</v>
      </c>
      <c r="D9" s="21"/>
      <c r="E9" s="21"/>
    </row>
    <row r="10" spans="1:6" ht="66.5" customHeight="1">
      <c r="A10" s="22"/>
      <c r="B10" s="23" t="s">
        <v>442</v>
      </c>
      <c r="C10" s="15" t="s">
        <v>53</v>
      </c>
      <c r="D10" s="5"/>
      <c r="E10" s="15" t="s">
        <v>54</v>
      </c>
    </row>
    <row r="11" spans="1:6" ht="36" customHeight="1">
      <c r="A11" s="24"/>
      <c r="B11" s="18" t="s">
        <v>443</v>
      </c>
      <c r="C11" s="15" t="s">
        <v>55</v>
      </c>
      <c r="D11" s="5"/>
      <c r="E11" s="15" t="s">
        <v>9</v>
      </c>
    </row>
    <row r="12" spans="1:6" ht="70.5" customHeight="1">
      <c r="A12" s="24"/>
      <c r="B12" s="18" t="s">
        <v>444</v>
      </c>
      <c r="C12" s="15" t="s">
        <v>56</v>
      </c>
      <c r="D12" s="5"/>
      <c r="E12" s="15" t="s">
        <v>10</v>
      </c>
    </row>
    <row r="13" spans="1:6" ht="105" customHeight="1">
      <c r="A13" s="25"/>
      <c r="B13" s="18" t="s">
        <v>728</v>
      </c>
      <c r="C13" s="15" t="s">
        <v>57</v>
      </c>
      <c r="D13" s="5"/>
      <c r="E13" s="15" t="s">
        <v>54</v>
      </c>
    </row>
    <row r="14" spans="1:6" ht="39.75" customHeight="1">
      <c r="A14" s="18" t="s">
        <v>59</v>
      </c>
      <c r="B14" s="15"/>
      <c r="C14" s="15" t="s">
        <v>62</v>
      </c>
      <c r="D14" s="5"/>
      <c r="E14" s="15"/>
    </row>
    <row r="15" spans="1:6" ht="32.5" customHeight="1">
      <c r="A15" s="18" t="s">
        <v>58</v>
      </c>
      <c r="B15" s="18" t="s">
        <v>61</v>
      </c>
      <c r="C15" s="15" t="s">
        <v>63</v>
      </c>
      <c r="D15" s="5"/>
      <c r="E15" s="15"/>
    </row>
    <row r="16" spans="1:6" ht="85" customHeight="1">
      <c r="A16" s="18" t="s">
        <v>60</v>
      </c>
      <c r="B16" s="18" t="s">
        <v>65</v>
      </c>
      <c r="C16" s="15" t="s">
        <v>64</v>
      </c>
      <c r="D16" s="5"/>
      <c r="E16" s="15" t="s">
        <v>11</v>
      </c>
    </row>
    <row r="17" spans="1:5" ht="127" customHeight="1">
      <c r="A17" s="18" t="s">
        <v>44</v>
      </c>
      <c r="B17" s="18" t="s">
        <v>809</v>
      </c>
      <c r="C17" s="15" t="s">
        <v>66</v>
      </c>
      <c r="D17" s="5"/>
      <c r="E17" s="15" t="s">
        <v>67</v>
      </c>
    </row>
    <row r="18" spans="1:5" ht="89.5" customHeight="1">
      <c r="A18" s="18" t="s">
        <v>68</v>
      </c>
      <c r="B18" s="18" t="s">
        <v>69</v>
      </c>
      <c r="C18" s="15" t="s">
        <v>70</v>
      </c>
      <c r="D18" s="5"/>
      <c r="E18" s="15" t="s">
        <v>67</v>
      </c>
    </row>
    <row r="19" spans="1:5" ht="38">
      <c r="A19" s="18" t="s">
        <v>71</v>
      </c>
      <c r="B19" s="18" t="s">
        <v>72</v>
      </c>
      <c r="C19" s="15" t="s">
        <v>73</v>
      </c>
      <c r="D19" s="5"/>
      <c r="E19" s="15" t="s">
        <v>74</v>
      </c>
    </row>
    <row r="20" spans="1:5" ht="54.5" customHeight="1">
      <c r="A20" s="27" t="s">
        <v>75</v>
      </c>
      <c r="B20" s="18" t="s">
        <v>78</v>
      </c>
      <c r="C20" s="15" t="s">
        <v>81</v>
      </c>
      <c r="D20" s="5"/>
      <c r="E20" s="15" t="s">
        <v>79</v>
      </c>
    </row>
    <row r="21" spans="1:5" ht="78.5" customHeight="1">
      <c r="A21" s="27" t="s">
        <v>810</v>
      </c>
      <c r="B21" s="18" t="s">
        <v>811</v>
      </c>
      <c r="C21" s="15" t="s">
        <v>76</v>
      </c>
      <c r="D21" s="5"/>
      <c r="E21" s="15" t="s">
        <v>80</v>
      </c>
    </row>
    <row r="22" spans="1:5" ht="50" customHeight="1">
      <c r="A22" s="25"/>
      <c r="B22" s="18" t="s">
        <v>452</v>
      </c>
      <c r="C22" s="15" t="s">
        <v>77</v>
      </c>
      <c r="D22" s="5"/>
      <c r="E22" s="15" t="s">
        <v>812</v>
      </c>
    </row>
    <row r="23" spans="1:5" ht="37.9" customHeight="1">
      <c r="A23" s="18" t="s">
        <v>82</v>
      </c>
      <c r="B23" s="15"/>
      <c r="C23" s="15" t="s">
        <v>84</v>
      </c>
      <c r="D23" s="5"/>
      <c r="E23" s="15"/>
    </row>
    <row r="24" spans="1:5" ht="57.5" customHeight="1">
      <c r="A24" s="26" t="s">
        <v>83</v>
      </c>
      <c r="B24" s="18" t="s">
        <v>85</v>
      </c>
      <c r="C24" s="15" t="s">
        <v>86</v>
      </c>
      <c r="D24" s="5"/>
      <c r="E24" s="15" t="s">
        <v>12</v>
      </c>
    </row>
    <row r="25" spans="1:5" ht="51.5" customHeight="1">
      <c r="A25" s="24"/>
      <c r="B25" s="18" t="s">
        <v>87</v>
      </c>
      <c r="C25" s="15" t="s">
        <v>88</v>
      </c>
      <c r="D25" s="5"/>
      <c r="E25" s="15" t="s">
        <v>12</v>
      </c>
    </row>
    <row r="26" spans="1:5" ht="38">
      <c r="A26" s="24"/>
      <c r="B26" s="18" t="s">
        <v>453</v>
      </c>
      <c r="C26" s="15" t="s">
        <v>89</v>
      </c>
      <c r="D26" s="5"/>
      <c r="E26" s="15" t="s">
        <v>813</v>
      </c>
    </row>
    <row r="27" spans="1:5" ht="76" customHeight="1">
      <c r="A27" s="24"/>
      <c r="B27" s="18" t="s">
        <v>814</v>
      </c>
      <c r="C27" s="15" t="s">
        <v>815</v>
      </c>
      <c r="D27" s="5"/>
      <c r="E27" s="15" t="s">
        <v>12</v>
      </c>
    </row>
    <row r="28" spans="1:5" ht="57">
      <c r="A28" s="24"/>
      <c r="B28" s="18" t="s">
        <v>90</v>
      </c>
      <c r="C28" s="15" t="s">
        <v>91</v>
      </c>
      <c r="D28" s="5"/>
      <c r="E28" s="15" t="s">
        <v>12</v>
      </c>
    </row>
    <row r="29" spans="1:5" ht="28.5">
      <c r="A29" s="24"/>
      <c r="B29" s="18" t="s">
        <v>454</v>
      </c>
      <c r="C29" s="15" t="s">
        <v>92</v>
      </c>
      <c r="D29" s="5"/>
      <c r="E29" s="15" t="s">
        <v>816</v>
      </c>
    </row>
    <row r="30" spans="1:5" ht="28.5">
      <c r="A30" s="24"/>
      <c r="B30" s="18" t="s">
        <v>93</v>
      </c>
      <c r="C30" s="15" t="s">
        <v>94</v>
      </c>
      <c r="D30" s="5"/>
      <c r="E30" s="15" t="s">
        <v>12</v>
      </c>
    </row>
    <row r="31" spans="1:5" ht="88" customHeight="1">
      <c r="A31" s="24"/>
      <c r="B31" s="18" t="s">
        <v>817</v>
      </c>
      <c r="C31" s="15" t="s">
        <v>95</v>
      </c>
      <c r="D31" s="5"/>
      <c r="E31" s="15" t="s">
        <v>96</v>
      </c>
    </row>
    <row r="32" spans="1:5" ht="57">
      <c r="A32" s="24"/>
      <c r="B32" s="18" t="s">
        <v>733</v>
      </c>
      <c r="C32" s="15" t="s">
        <v>97</v>
      </c>
      <c r="D32" s="5"/>
      <c r="E32" s="15" t="s">
        <v>13</v>
      </c>
    </row>
    <row r="33" spans="1:5" ht="72" customHeight="1">
      <c r="A33" s="24"/>
      <c r="B33" s="15" t="s">
        <v>98</v>
      </c>
      <c r="C33" s="15" t="s">
        <v>100</v>
      </c>
      <c r="D33" s="5"/>
      <c r="E33" s="15" t="s">
        <v>101</v>
      </c>
    </row>
    <row r="34" spans="1:5" ht="94" customHeight="1">
      <c r="A34" s="24"/>
      <c r="B34" s="15" t="s">
        <v>99</v>
      </c>
      <c r="C34" s="15" t="s">
        <v>102</v>
      </c>
      <c r="D34" s="5"/>
      <c r="E34" s="15" t="s">
        <v>101</v>
      </c>
    </row>
    <row r="35" spans="1:5" ht="111.5" customHeight="1">
      <c r="A35" s="25"/>
      <c r="B35" s="15" t="s">
        <v>103</v>
      </c>
      <c r="C35" s="15" t="s">
        <v>104</v>
      </c>
      <c r="D35" s="5"/>
      <c r="E35" s="15" t="s">
        <v>101</v>
      </c>
    </row>
    <row r="36" spans="1:5" ht="39.75" customHeight="1">
      <c r="A36" s="15" t="s">
        <v>105</v>
      </c>
      <c r="B36" s="15"/>
      <c r="C36" s="15" t="s">
        <v>84</v>
      </c>
      <c r="D36" s="5"/>
      <c r="E36" s="15"/>
    </row>
    <row r="37" spans="1:5" ht="76" customHeight="1">
      <c r="A37" s="26" t="s">
        <v>106</v>
      </c>
      <c r="B37" s="18" t="s">
        <v>14</v>
      </c>
      <c r="C37" s="15" t="s">
        <v>107</v>
      </c>
      <c r="D37" s="5"/>
      <c r="E37" s="15" t="s">
        <v>245</v>
      </c>
    </row>
    <row r="38" spans="1:5" ht="47.5">
      <c r="A38" s="25"/>
      <c r="B38" s="18" t="s">
        <v>108</v>
      </c>
      <c r="C38" s="15" t="s">
        <v>109</v>
      </c>
      <c r="D38" s="5"/>
      <c r="E38" s="15" t="s">
        <v>244</v>
      </c>
    </row>
    <row r="39" spans="1:5" ht="38">
      <c r="A39" s="15" t="s">
        <v>110</v>
      </c>
      <c r="B39" s="28" t="s">
        <v>15</v>
      </c>
      <c r="C39" s="15" t="s">
        <v>240</v>
      </c>
      <c r="D39" s="5"/>
      <c r="E39" s="15" t="s">
        <v>101</v>
      </c>
    </row>
    <row r="40" spans="1:5" ht="38">
      <c r="A40" s="15" t="s">
        <v>239</v>
      </c>
      <c r="B40" s="29" t="s">
        <v>111</v>
      </c>
      <c r="C40" s="15" t="s">
        <v>818</v>
      </c>
      <c r="D40" s="6"/>
      <c r="E40" s="22" t="s">
        <v>101</v>
      </c>
    </row>
    <row r="41" spans="1:5" ht="38">
      <c r="A41" s="41" t="s">
        <v>397</v>
      </c>
      <c r="B41" s="28" t="s">
        <v>742</v>
      </c>
      <c r="C41" s="15" t="s">
        <v>241</v>
      </c>
      <c r="D41" s="5"/>
      <c r="E41" s="15" t="s">
        <v>242</v>
      </c>
    </row>
    <row r="42" spans="1:5" ht="47.5">
      <c r="A42" s="24" t="s">
        <v>398</v>
      </c>
      <c r="B42" s="28" t="s">
        <v>451</v>
      </c>
      <c r="C42" s="15" t="s">
        <v>243</v>
      </c>
      <c r="D42" s="5"/>
      <c r="E42" s="15" t="s">
        <v>24</v>
      </c>
    </row>
    <row r="43" spans="1:5" ht="45.5" customHeight="1">
      <c r="A43" s="25"/>
      <c r="B43" s="28" t="s">
        <v>450</v>
      </c>
      <c r="C43" s="30" t="s">
        <v>246</v>
      </c>
      <c r="D43" s="5"/>
      <c r="E43" s="15" t="s">
        <v>24</v>
      </c>
    </row>
    <row r="44" spans="1:5" ht="49" customHeight="1">
      <c r="A44" s="18" t="s">
        <v>399</v>
      </c>
      <c r="B44" s="28" t="s">
        <v>743</v>
      </c>
      <c r="C44" s="30" t="s">
        <v>247</v>
      </c>
      <c r="D44" s="5"/>
      <c r="E44" s="15" t="s">
        <v>248</v>
      </c>
    </row>
    <row r="45" spans="1:5" ht="60.75" customHeight="1">
      <c r="A45" s="27" t="s">
        <v>400</v>
      </c>
      <c r="B45" s="31" t="s">
        <v>449</v>
      </c>
      <c r="C45" s="30" t="s">
        <v>249</v>
      </c>
      <c r="D45" s="5"/>
      <c r="E45" s="15" t="s">
        <v>250</v>
      </c>
    </row>
    <row r="46" spans="1:5" ht="49.5" customHeight="1">
      <c r="A46" s="25"/>
      <c r="B46" s="31" t="s">
        <v>455</v>
      </c>
      <c r="C46" s="30" t="s">
        <v>251</v>
      </c>
      <c r="D46" s="5"/>
      <c r="E46" s="15" t="s">
        <v>250</v>
      </c>
    </row>
    <row r="47" spans="1:5" ht="38.5" customHeight="1">
      <c r="A47" s="27" t="s">
        <v>401</v>
      </c>
      <c r="B47" s="31" t="s">
        <v>448</v>
      </c>
      <c r="C47" s="30" t="s">
        <v>820</v>
      </c>
      <c r="D47" s="5"/>
      <c r="E47" s="15" t="s">
        <v>254</v>
      </c>
    </row>
    <row r="48" spans="1:5" ht="47.5">
      <c r="A48" s="25"/>
      <c r="B48" s="31" t="s">
        <v>478</v>
      </c>
      <c r="C48" s="30" t="s">
        <v>479</v>
      </c>
      <c r="D48" s="5"/>
      <c r="E48" s="15" t="s">
        <v>28</v>
      </c>
    </row>
    <row r="49" spans="1:5" ht="38">
      <c r="A49" s="27" t="s">
        <v>402</v>
      </c>
      <c r="B49" s="31" t="s">
        <v>445</v>
      </c>
      <c r="C49" s="30" t="s">
        <v>480</v>
      </c>
      <c r="D49" s="5"/>
      <c r="E49" s="15" t="s">
        <v>45</v>
      </c>
    </row>
    <row r="50" spans="1:5" ht="45.5" customHeight="1">
      <c r="A50" s="24"/>
      <c r="B50" s="31" t="s">
        <v>446</v>
      </c>
      <c r="C50" s="30" t="s">
        <v>255</v>
      </c>
      <c r="D50" s="5"/>
      <c r="E50" s="15" t="s">
        <v>821</v>
      </c>
    </row>
    <row r="51" spans="1:5" ht="53" customHeight="1">
      <c r="A51" s="24"/>
      <c r="B51" s="31" t="s">
        <v>744</v>
      </c>
      <c r="C51" s="30" t="s">
        <v>256</v>
      </c>
      <c r="D51" s="5"/>
      <c r="E51" s="15" t="s">
        <v>822</v>
      </c>
    </row>
    <row r="52" spans="1:5" ht="45.5" customHeight="1">
      <c r="A52" s="25"/>
      <c r="B52" s="31" t="s">
        <v>447</v>
      </c>
      <c r="C52" s="30" t="s">
        <v>257</v>
      </c>
      <c r="D52" s="5"/>
      <c r="E52" s="15" t="s">
        <v>46</v>
      </c>
    </row>
    <row r="53" spans="1:5" ht="48.5" customHeight="1">
      <c r="A53" s="24" t="s">
        <v>405</v>
      </c>
      <c r="B53" s="28" t="s">
        <v>17</v>
      </c>
      <c r="C53" s="30" t="s">
        <v>258</v>
      </c>
      <c r="D53" s="5"/>
      <c r="E53" s="15" t="s">
        <v>101</v>
      </c>
    </row>
    <row r="54" spans="1:5" ht="28.5">
      <c r="A54" s="25"/>
      <c r="B54" s="28" t="s">
        <v>19</v>
      </c>
      <c r="C54" s="30" t="s">
        <v>481</v>
      </c>
      <c r="D54" s="5"/>
      <c r="E54" s="15" t="s">
        <v>24</v>
      </c>
    </row>
    <row r="55" spans="1:5" ht="65.5" customHeight="1">
      <c r="A55" s="24" t="s">
        <v>823</v>
      </c>
      <c r="B55" s="28" t="s">
        <v>20</v>
      </c>
      <c r="C55" s="30" t="s">
        <v>482</v>
      </c>
      <c r="D55" s="5"/>
      <c r="E55" s="15" t="s">
        <v>24</v>
      </c>
    </row>
    <row r="56" spans="1:5" ht="42.75" customHeight="1">
      <c r="A56" s="24"/>
      <c r="B56" s="32" t="s">
        <v>483</v>
      </c>
      <c r="C56" s="33" t="s">
        <v>259</v>
      </c>
      <c r="D56" s="6"/>
      <c r="E56" s="22" t="s">
        <v>24</v>
      </c>
    </row>
    <row r="57" spans="1:5" ht="27.5" customHeight="1">
      <c r="A57" s="25"/>
      <c r="B57" s="34" t="s">
        <v>484</v>
      </c>
      <c r="C57" s="34"/>
      <c r="D57" s="7"/>
      <c r="E57" s="25"/>
    </row>
    <row r="58" spans="1:5" ht="38.25" customHeight="1">
      <c r="A58" s="26" t="s">
        <v>403</v>
      </c>
      <c r="B58" s="31" t="s">
        <v>252</v>
      </c>
      <c r="C58" s="30" t="s">
        <v>260</v>
      </c>
      <c r="D58" s="5"/>
      <c r="E58" s="15" t="s">
        <v>261</v>
      </c>
    </row>
    <row r="59" spans="1:5" ht="47.25" customHeight="1">
      <c r="A59" s="24"/>
      <c r="B59" s="31" t="s">
        <v>456</v>
      </c>
      <c r="C59" s="30" t="s">
        <v>485</v>
      </c>
      <c r="D59" s="5"/>
      <c r="E59" s="15" t="s">
        <v>261</v>
      </c>
    </row>
    <row r="60" spans="1:5" ht="48.75" customHeight="1">
      <c r="A60" s="24"/>
      <c r="B60" s="37" t="s">
        <v>486</v>
      </c>
      <c r="C60" s="33" t="s">
        <v>487</v>
      </c>
      <c r="D60" s="6"/>
      <c r="E60" s="22" t="s">
        <v>261</v>
      </c>
    </row>
    <row r="61" spans="1:5">
      <c r="A61" s="24"/>
      <c r="B61" s="49" t="s">
        <v>824</v>
      </c>
      <c r="C61" s="35"/>
      <c r="D61" s="8"/>
      <c r="E61" s="24"/>
    </row>
    <row r="62" spans="1:5" ht="90.75" customHeight="1">
      <c r="A62" s="24"/>
      <c r="B62" s="49" t="s">
        <v>825</v>
      </c>
      <c r="C62" s="35"/>
      <c r="D62" s="8"/>
      <c r="E62" s="24"/>
    </row>
    <row r="63" spans="1:5">
      <c r="A63" s="24"/>
      <c r="B63" s="49" t="s">
        <v>826</v>
      </c>
      <c r="C63" s="35"/>
      <c r="D63" s="8"/>
      <c r="E63" s="24"/>
    </row>
    <row r="64" spans="1:5">
      <c r="A64" s="24"/>
      <c r="B64" s="49" t="s">
        <v>827</v>
      </c>
      <c r="C64" s="35"/>
      <c r="D64" s="8"/>
      <c r="E64" s="24"/>
    </row>
    <row r="65" spans="1:5" ht="48.75" customHeight="1">
      <c r="A65" s="24"/>
      <c r="B65" s="51" t="s">
        <v>828</v>
      </c>
      <c r="C65" s="34"/>
      <c r="D65" s="7"/>
      <c r="E65" s="25"/>
    </row>
    <row r="66" spans="1:5" ht="36" customHeight="1">
      <c r="A66" s="24"/>
      <c r="B66" s="31" t="s">
        <v>829</v>
      </c>
      <c r="C66" s="30" t="s">
        <v>262</v>
      </c>
      <c r="D66" s="5"/>
      <c r="E66" s="15" t="s">
        <v>21</v>
      </c>
    </row>
    <row r="67" spans="1:5" ht="44.25" customHeight="1">
      <c r="A67" s="25"/>
      <c r="B67" s="31" t="s">
        <v>488</v>
      </c>
      <c r="C67" s="30" t="s">
        <v>263</v>
      </c>
      <c r="D67" s="5"/>
      <c r="E67" s="15" t="s">
        <v>16</v>
      </c>
    </row>
    <row r="68" spans="1:5" ht="38">
      <c r="A68" s="24" t="s">
        <v>253</v>
      </c>
      <c r="B68" s="42" t="s">
        <v>112</v>
      </c>
      <c r="C68" s="30" t="s">
        <v>489</v>
      </c>
      <c r="D68" s="5"/>
      <c r="E68" s="15" t="s">
        <v>264</v>
      </c>
    </row>
    <row r="69" spans="1:5" ht="95.5" customHeight="1">
      <c r="A69" s="24"/>
      <c r="B69" s="42" t="s">
        <v>457</v>
      </c>
      <c r="C69" s="30" t="s">
        <v>265</v>
      </c>
      <c r="D69" s="5"/>
      <c r="E69" s="15" t="s">
        <v>264</v>
      </c>
    </row>
    <row r="70" spans="1:5" ht="36" customHeight="1">
      <c r="A70" s="24"/>
      <c r="B70" s="42" t="s">
        <v>113</v>
      </c>
      <c r="C70" s="30" t="s">
        <v>266</v>
      </c>
      <c r="D70" s="5"/>
      <c r="E70" s="15" t="s">
        <v>264</v>
      </c>
    </row>
    <row r="71" spans="1:5" ht="38">
      <c r="A71" s="24"/>
      <c r="B71" s="42" t="s">
        <v>114</v>
      </c>
      <c r="C71" s="30" t="s">
        <v>267</v>
      </c>
      <c r="D71" s="5"/>
      <c r="E71" s="15" t="s">
        <v>264</v>
      </c>
    </row>
    <row r="72" spans="1:5" ht="57.5" customHeight="1">
      <c r="A72" s="25"/>
      <c r="B72" s="42" t="s">
        <v>831</v>
      </c>
      <c r="C72" s="30" t="s">
        <v>268</v>
      </c>
      <c r="D72" s="5"/>
      <c r="E72" s="15" t="s">
        <v>264</v>
      </c>
    </row>
    <row r="73" spans="1:5" ht="64.5" customHeight="1">
      <c r="A73" s="24" t="s">
        <v>830</v>
      </c>
      <c r="B73" s="32" t="s">
        <v>115</v>
      </c>
      <c r="C73" s="33" t="s">
        <v>490</v>
      </c>
      <c r="D73" s="6"/>
      <c r="E73" s="22" t="s">
        <v>264</v>
      </c>
    </row>
    <row r="74" spans="1:5" ht="44.5" customHeight="1">
      <c r="A74" s="24"/>
      <c r="B74" s="34" t="s">
        <v>729</v>
      </c>
      <c r="C74" s="34"/>
      <c r="D74" s="7"/>
      <c r="E74" s="25"/>
    </row>
    <row r="75" spans="1:5" ht="69.75" customHeight="1">
      <c r="A75" s="24"/>
      <c r="B75" s="32" t="s">
        <v>116</v>
      </c>
      <c r="C75" s="33" t="s">
        <v>491</v>
      </c>
      <c r="D75" s="6"/>
      <c r="E75" s="22" t="s">
        <v>24</v>
      </c>
    </row>
    <row r="76" spans="1:5" ht="48.5" customHeight="1">
      <c r="A76" s="25"/>
      <c r="B76" s="34" t="s">
        <v>117</v>
      </c>
      <c r="C76" s="36"/>
      <c r="D76" s="7"/>
      <c r="E76" s="25"/>
    </row>
    <row r="77" spans="1:5" ht="49.5" customHeight="1">
      <c r="A77" s="27" t="s">
        <v>832</v>
      </c>
      <c r="B77" s="31" t="s">
        <v>22</v>
      </c>
      <c r="C77" s="30" t="s">
        <v>819</v>
      </c>
      <c r="D77" s="5"/>
      <c r="E77" s="15" t="s">
        <v>47</v>
      </c>
    </row>
    <row r="78" spans="1:5" ht="62.25" customHeight="1">
      <c r="A78" s="25"/>
      <c r="B78" s="31" t="s">
        <v>23</v>
      </c>
      <c r="C78" s="30" t="s">
        <v>269</v>
      </c>
      <c r="D78" s="5"/>
      <c r="E78" s="15" t="s">
        <v>48</v>
      </c>
    </row>
    <row r="79" spans="1:5" ht="64" customHeight="1">
      <c r="A79" s="24" t="s">
        <v>833</v>
      </c>
      <c r="B79" s="28" t="s">
        <v>118</v>
      </c>
      <c r="C79" s="30" t="s">
        <v>270</v>
      </c>
      <c r="D79" s="5"/>
      <c r="E79" s="15" t="s">
        <v>24</v>
      </c>
    </row>
    <row r="80" spans="1:5" ht="38">
      <c r="A80" s="24"/>
      <c r="B80" s="28" t="s">
        <v>119</v>
      </c>
      <c r="C80" s="30" t="s">
        <v>271</v>
      </c>
      <c r="D80" s="5"/>
      <c r="E80" s="15" t="s">
        <v>24</v>
      </c>
    </row>
    <row r="81" spans="1:5" ht="66" customHeight="1">
      <c r="A81" s="24"/>
      <c r="B81" s="28" t="s">
        <v>458</v>
      </c>
      <c r="C81" s="30" t="s">
        <v>272</v>
      </c>
      <c r="D81" s="5"/>
      <c r="E81" s="15" t="s">
        <v>24</v>
      </c>
    </row>
    <row r="82" spans="1:5" ht="46.5" customHeight="1">
      <c r="A82" s="24"/>
      <c r="B82" s="28" t="s">
        <v>459</v>
      </c>
      <c r="C82" s="30" t="s">
        <v>492</v>
      </c>
      <c r="D82" s="5"/>
      <c r="E82" s="15" t="s">
        <v>24</v>
      </c>
    </row>
    <row r="83" spans="1:5" ht="28.5">
      <c r="A83" s="25"/>
      <c r="B83" s="28" t="s">
        <v>460</v>
      </c>
      <c r="C83" s="30" t="s">
        <v>273</v>
      </c>
      <c r="D83" s="5"/>
      <c r="E83" s="15" t="s">
        <v>24</v>
      </c>
    </row>
    <row r="84" spans="1:5" ht="57">
      <c r="A84" s="27" t="s">
        <v>290</v>
      </c>
      <c r="B84" s="31" t="s">
        <v>120</v>
      </c>
      <c r="C84" s="30" t="s">
        <v>274</v>
      </c>
      <c r="D84" s="5"/>
      <c r="E84" s="15" t="s">
        <v>275</v>
      </c>
    </row>
    <row r="85" spans="1:5" ht="78.5" customHeight="1">
      <c r="A85" s="24"/>
      <c r="B85" s="31" t="s">
        <v>461</v>
      </c>
      <c r="C85" s="30" t="s">
        <v>276</v>
      </c>
      <c r="D85" s="5"/>
      <c r="E85" s="15" t="s">
        <v>277</v>
      </c>
    </row>
    <row r="86" spans="1:5" ht="47.5">
      <c r="A86" s="24"/>
      <c r="B86" s="31" t="s">
        <v>121</v>
      </c>
      <c r="C86" s="30" t="s">
        <v>281</v>
      </c>
      <c r="D86" s="5"/>
      <c r="E86" s="15" t="s">
        <v>280</v>
      </c>
    </row>
    <row r="87" spans="1:5" ht="38">
      <c r="A87" s="24"/>
      <c r="B87" s="37" t="s">
        <v>730</v>
      </c>
      <c r="C87" s="33" t="s">
        <v>278</v>
      </c>
      <c r="D87" s="6"/>
      <c r="E87" s="22" t="s">
        <v>834</v>
      </c>
    </row>
    <row r="88" spans="1:5" ht="104.5" customHeight="1">
      <c r="A88" s="24"/>
      <c r="B88" s="38" t="s">
        <v>835</v>
      </c>
      <c r="C88" s="33" t="s">
        <v>493</v>
      </c>
      <c r="D88" s="6"/>
      <c r="E88" s="22" t="s">
        <v>279</v>
      </c>
    </row>
    <row r="89" spans="1:5" ht="69.5" customHeight="1">
      <c r="A89" s="24"/>
      <c r="B89" s="31" t="s">
        <v>836</v>
      </c>
      <c r="C89" s="30" t="s">
        <v>282</v>
      </c>
      <c r="D89" s="5"/>
      <c r="E89" s="15" t="s">
        <v>283</v>
      </c>
    </row>
    <row r="90" spans="1:5" ht="38">
      <c r="A90" s="24"/>
      <c r="B90" s="31" t="s">
        <v>462</v>
      </c>
      <c r="C90" s="30" t="s">
        <v>284</v>
      </c>
      <c r="D90" s="5"/>
      <c r="E90" s="15" t="s">
        <v>18</v>
      </c>
    </row>
    <row r="91" spans="1:5" ht="42.5" customHeight="1">
      <c r="A91" s="24"/>
      <c r="B91" s="31" t="s">
        <v>463</v>
      </c>
      <c r="C91" s="30" t="s">
        <v>285</v>
      </c>
      <c r="D91" s="5"/>
      <c r="E91" s="15" t="s">
        <v>286</v>
      </c>
    </row>
    <row r="92" spans="1:5" ht="62.25" customHeight="1">
      <c r="A92" s="24"/>
      <c r="B92" s="31" t="s">
        <v>494</v>
      </c>
      <c r="C92" s="30" t="s">
        <v>495</v>
      </c>
      <c r="D92" s="5"/>
      <c r="E92" s="15" t="s">
        <v>287</v>
      </c>
    </row>
    <row r="93" spans="1:5" ht="57.75" customHeight="1">
      <c r="A93" s="24"/>
      <c r="B93" s="38" t="s">
        <v>734</v>
      </c>
      <c r="C93" s="33" t="s">
        <v>496</v>
      </c>
      <c r="D93" s="6"/>
      <c r="E93" s="22" t="s">
        <v>288</v>
      </c>
    </row>
    <row r="94" spans="1:5" ht="38">
      <c r="A94" s="25"/>
      <c r="B94" s="31" t="s">
        <v>497</v>
      </c>
      <c r="C94" s="30" t="s">
        <v>498</v>
      </c>
      <c r="D94" s="5"/>
      <c r="E94" s="15" t="s">
        <v>289</v>
      </c>
    </row>
    <row r="95" spans="1:5" ht="28.5">
      <c r="A95" s="27" t="s">
        <v>292</v>
      </c>
      <c r="B95" s="37" t="s">
        <v>837</v>
      </c>
      <c r="C95" s="33" t="s">
        <v>291</v>
      </c>
      <c r="D95" s="6"/>
      <c r="E95" s="22"/>
    </row>
    <row r="96" spans="1:5" ht="44.5" customHeight="1">
      <c r="A96" s="24"/>
      <c r="B96" s="49" t="s">
        <v>838</v>
      </c>
      <c r="C96" s="35"/>
      <c r="D96" s="8"/>
      <c r="E96" s="24" t="s">
        <v>293</v>
      </c>
    </row>
    <row r="97" spans="1:5" ht="57" customHeight="1">
      <c r="A97" s="24"/>
      <c r="B97" s="49" t="s">
        <v>839</v>
      </c>
      <c r="C97" s="35"/>
      <c r="D97" s="8"/>
      <c r="E97" s="24" t="s">
        <v>294</v>
      </c>
    </row>
    <row r="98" spans="1:5" ht="35.5" customHeight="1">
      <c r="A98" s="24"/>
      <c r="B98" s="49" t="s">
        <v>840</v>
      </c>
      <c r="C98" s="35"/>
      <c r="D98" s="8"/>
      <c r="E98" s="24" t="s">
        <v>295</v>
      </c>
    </row>
    <row r="99" spans="1:5" ht="23.5" customHeight="1">
      <c r="A99" s="24"/>
      <c r="B99" s="51" t="s">
        <v>841</v>
      </c>
      <c r="C99" s="34"/>
      <c r="D99" s="7"/>
      <c r="E99" s="25" t="s">
        <v>296</v>
      </c>
    </row>
    <row r="100" spans="1:5" ht="45.5" customHeight="1">
      <c r="A100" s="25"/>
      <c r="B100" s="28" t="s">
        <v>122</v>
      </c>
      <c r="C100" s="36" t="s">
        <v>808</v>
      </c>
      <c r="D100" s="5"/>
      <c r="E100" s="15" t="s">
        <v>842</v>
      </c>
    </row>
    <row r="101" spans="1:5" ht="44" customHeight="1">
      <c r="A101" s="15" t="s">
        <v>297</v>
      </c>
      <c r="B101" s="28" t="s">
        <v>123</v>
      </c>
      <c r="C101" s="30" t="s">
        <v>299</v>
      </c>
      <c r="D101" s="5"/>
      <c r="E101" s="15" t="s">
        <v>24</v>
      </c>
    </row>
    <row r="102" spans="1:5" ht="36" customHeight="1">
      <c r="A102" s="27" t="s">
        <v>298</v>
      </c>
      <c r="B102" s="31" t="s">
        <v>25</v>
      </c>
      <c r="C102" s="30" t="s">
        <v>300</v>
      </c>
      <c r="D102" s="5"/>
      <c r="E102" s="15" t="s">
        <v>301</v>
      </c>
    </row>
    <row r="103" spans="1:5" ht="57.5" customHeight="1">
      <c r="A103" s="24"/>
      <c r="B103" s="31" t="s">
        <v>406</v>
      </c>
      <c r="C103" s="30" t="s">
        <v>304</v>
      </c>
      <c r="D103" s="5"/>
      <c r="E103" s="15" t="s">
        <v>302</v>
      </c>
    </row>
    <row r="104" spans="1:5" ht="58" customHeight="1">
      <c r="A104" s="25"/>
      <c r="B104" s="31" t="s">
        <v>464</v>
      </c>
      <c r="C104" s="30" t="s">
        <v>499</v>
      </c>
      <c r="D104" s="5"/>
      <c r="E104" s="15" t="s">
        <v>303</v>
      </c>
    </row>
    <row r="105" spans="1:5" ht="34" customHeight="1">
      <c r="A105" s="24" t="s">
        <v>305</v>
      </c>
      <c r="B105" s="28" t="s">
        <v>26</v>
      </c>
      <c r="C105" s="30" t="s">
        <v>500</v>
      </c>
      <c r="D105" s="5"/>
      <c r="E105" s="15" t="s">
        <v>101</v>
      </c>
    </row>
    <row r="106" spans="1:5" ht="48.5" customHeight="1">
      <c r="A106" s="24"/>
      <c r="B106" s="28" t="s">
        <v>27</v>
      </c>
      <c r="C106" s="30" t="s">
        <v>501</v>
      </c>
      <c r="D106" s="5"/>
      <c r="E106" s="15" t="s">
        <v>101</v>
      </c>
    </row>
    <row r="107" spans="1:5" ht="38">
      <c r="A107" s="25"/>
      <c r="B107" s="28" t="s">
        <v>465</v>
      </c>
      <c r="C107" s="30" t="s">
        <v>502</v>
      </c>
      <c r="D107" s="5"/>
      <c r="E107" s="15" t="s">
        <v>101</v>
      </c>
    </row>
    <row r="108" spans="1:5" ht="45.5" customHeight="1">
      <c r="A108" s="18" t="s">
        <v>306</v>
      </c>
      <c r="B108" s="28" t="s">
        <v>745</v>
      </c>
      <c r="C108" s="30" t="s">
        <v>307</v>
      </c>
      <c r="D108" s="5"/>
      <c r="E108" s="15" t="s">
        <v>308</v>
      </c>
    </row>
    <row r="109" spans="1:5" ht="47.5">
      <c r="A109" s="24" t="s">
        <v>309</v>
      </c>
      <c r="B109" s="32" t="s">
        <v>124</v>
      </c>
      <c r="C109" s="33" t="s">
        <v>310</v>
      </c>
      <c r="D109" s="6"/>
      <c r="E109" s="22" t="s">
        <v>101</v>
      </c>
    </row>
    <row r="110" spans="1:5" ht="32.5" customHeight="1">
      <c r="A110" s="24"/>
      <c r="B110" s="35" t="s">
        <v>125</v>
      </c>
      <c r="C110" s="35"/>
      <c r="D110" s="8"/>
      <c r="E110" s="24"/>
    </row>
    <row r="111" spans="1:5" ht="31" customHeight="1">
      <c r="A111" s="25"/>
      <c r="B111" s="34" t="s">
        <v>731</v>
      </c>
      <c r="C111" s="34"/>
      <c r="D111" s="7"/>
      <c r="E111" s="25"/>
    </row>
    <row r="112" spans="1:5" ht="42" customHeight="1">
      <c r="A112" s="24" t="s">
        <v>311</v>
      </c>
      <c r="B112" s="28" t="s">
        <v>466</v>
      </c>
      <c r="C112" s="30" t="s">
        <v>312</v>
      </c>
      <c r="D112" s="5"/>
      <c r="E112" s="15" t="s">
        <v>24</v>
      </c>
    </row>
    <row r="113" spans="1:5" ht="45.5" customHeight="1">
      <c r="A113" s="25"/>
      <c r="B113" s="28" t="s">
        <v>503</v>
      </c>
      <c r="C113" s="30" t="s">
        <v>313</v>
      </c>
      <c r="D113" s="5"/>
      <c r="E113" s="15" t="s">
        <v>24</v>
      </c>
    </row>
    <row r="114" spans="1:5" ht="33" customHeight="1">
      <c r="A114" s="39" t="s">
        <v>314</v>
      </c>
      <c r="B114" s="32" t="s">
        <v>746</v>
      </c>
      <c r="C114" s="33" t="s">
        <v>853</v>
      </c>
      <c r="D114" s="6"/>
      <c r="E114" s="22" t="s">
        <v>31</v>
      </c>
    </row>
    <row r="115" spans="1:5">
      <c r="A115" s="40"/>
      <c r="B115" s="49" t="s">
        <v>843</v>
      </c>
      <c r="C115" s="35"/>
      <c r="D115" s="8"/>
      <c r="E115" s="24"/>
    </row>
    <row r="116" spans="1:5">
      <c r="A116" s="40"/>
      <c r="B116" s="49" t="s">
        <v>844</v>
      </c>
      <c r="C116" s="35"/>
      <c r="D116" s="8"/>
      <c r="E116" s="24"/>
    </row>
    <row r="117" spans="1:5">
      <c r="A117" s="40"/>
      <c r="B117" s="49" t="s">
        <v>845</v>
      </c>
      <c r="C117" s="35"/>
      <c r="D117" s="8"/>
      <c r="E117" s="24"/>
    </row>
    <row r="118" spans="1:5" ht="23.5" customHeight="1">
      <c r="A118" s="40"/>
      <c r="B118" s="49" t="s">
        <v>846</v>
      </c>
      <c r="C118" s="35"/>
      <c r="D118" s="8"/>
      <c r="E118" s="24"/>
    </row>
    <row r="119" spans="1:5">
      <c r="A119" s="40"/>
      <c r="B119" s="49" t="s">
        <v>847</v>
      </c>
      <c r="C119" s="35"/>
      <c r="D119" s="8"/>
      <c r="E119" s="24"/>
    </row>
    <row r="120" spans="1:5">
      <c r="A120" s="40"/>
      <c r="B120" s="49" t="s">
        <v>848</v>
      </c>
      <c r="C120" s="35"/>
      <c r="D120" s="8"/>
      <c r="E120" s="24"/>
    </row>
    <row r="121" spans="1:5">
      <c r="A121" s="40"/>
      <c r="B121" s="49" t="s">
        <v>849</v>
      </c>
      <c r="C121" s="35"/>
      <c r="D121" s="8"/>
      <c r="E121" s="24"/>
    </row>
    <row r="122" spans="1:5" ht="23.5" customHeight="1">
      <c r="A122" s="40"/>
      <c r="B122" s="49" t="s">
        <v>850</v>
      </c>
      <c r="C122" s="35"/>
      <c r="D122" s="8"/>
      <c r="E122" s="24"/>
    </row>
    <row r="123" spans="1:5">
      <c r="A123" s="40"/>
      <c r="B123" s="49" t="s">
        <v>851</v>
      </c>
      <c r="C123" s="35"/>
      <c r="D123" s="8"/>
      <c r="E123" s="24"/>
    </row>
    <row r="124" spans="1:5">
      <c r="A124" s="40"/>
      <c r="B124" s="51" t="s">
        <v>852</v>
      </c>
      <c r="C124" s="34"/>
      <c r="D124" s="7"/>
      <c r="E124" s="25"/>
    </row>
    <row r="125" spans="1:5" ht="36" customHeight="1">
      <c r="A125" s="59" t="s">
        <v>504</v>
      </c>
      <c r="B125" s="31" t="s">
        <v>467</v>
      </c>
      <c r="C125" s="30" t="s">
        <v>505</v>
      </c>
      <c r="D125" s="5"/>
      <c r="E125" s="15" t="s">
        <v>32</v>
      </c>
    </row>
    <row r="126" spans="1:5" ht="37.5" customHeight="1">
      <c r="A126" s="24"/>
      <c r="B126" s="31" t="s">
        <v>506</v>
      </c>
      <c r="C126" s="30" t="s">
        <v>507</v>
      </c>
      <c r="D126" s="5"/>
      <c r="E126" s="15" t="s">
        <v>250</v>
      </c>
    </row>
    <row r="127" spans="1:5" ht="55.5" customHeight="1">
      <c r="A127" s="24"/>
      <c r="B127" s="31" t="s">
        <v>29</v>
      </c>
      <c r="C127" s="30" t="s">
        <v>508</v>
      </c>
      <c r="D127" s="5"/>
      <c r="E127" s="15" t="s">
        <v>854</v>
      </c>
    </row>
    <row r="128" spans="1:5" ht="52.5" customHeight="1">
      <c r="A128" s="24"/>
      <c r="B128" s="31" t="s">
        <v>509</v>
      </c>
      <c r="C128" s="30" t="s">
        <v>510</v>
      </c>
      <c r="D128" s="5"/>
      <c r="E128" s="15" t="s">
        <v>315</v>
      </c>
    </row>
    <row r="129" spans="1:5" ht="28.5">
      <c r="A129" s="24"/>
      <c r="B129" s="31" t="s">
        <v>316</v>
      </c>
      <c r="C129" s="30" t="s">
        <v>318</v>
      </c>
      <c r="D129" s="5"/>
      <c r="E129" s="15" t="s">
        <v>51</v>
      </c>
    </row>
    <row r="130" spans="1:5" ht="59.5" customHeight="1">
      <c r="A130" s="25"/>
      <c r="B130" s="31" t="s">
        <v>30</v>
      </c>
      <c r="C130" s="30" t="s">
        <v>319</v>
      </c>
      <c r="D130" s="5"/>
      <c r="E130" s="15" t="s">
        <v>320</v>
      </c>
    </row>
    <row r="131" spans="1:5" ht="44" customHeight="1">
      <c r="A131" s="15" t="s">
        <v>317</v>
      </c>
      <c r="B131" s="28" t="s">
        <v>126</v>
      </c>
      <c r="C131" s="30" t="s">
        <v>321</v>
      </c>
      <c r="D131" s="5"/>
      <c r="E131" s="15" t="s">
        <v>101</v>
      </c>
    </row>
    <row r="132" spans="1:5" ht="56.5" customHeight="1">
      <c r="A132" s="27" t="s">
        <v>322</v>
      </c>
      <c r="B132" s="31" t="s">
        <v>33</v>
      </c>
      <c r="C132" s="30" t="s">
        <v>511</v>
      </c>
      <c r="D132" s="5"/>
      <c r="E132" s="15" t="s">
        <v>49</v>
      </c>
    </row>
    <row r="133" spans="1:5" ht="38">
      <c r="A133" s="24"/>
      <c r="B133" s="31" t="s">
        <v>127</v>
      </c>
      <c r="C133" s="30" t="s">
        <v>323</v>
      </c>
      <c r="D133" s="5"/>
      <c r="E133" s="15" t="s">
        <v>40</v>
      </c>
    </row>
    <row r="134" spans="1:5" ht="38">
      <c r="A134" s="25"/>
      <c r="B134" s="31" t="s">
        <v>128</v>
      </c>
      <c r="C134" s="30" t="s">
        <v>324</v>
      </c>
      <c r="D134" s="5"/>
      <c r="E134" s="15" t="s">
        <v>50</v>
      </c>
    </row>
    <row r="135" spans="1:5" ht="46.5" customHeight="1">
      <c r="A135" s="18" t="s">
        <v>325</v>
      </c>
      <c r="B135" s="41" t="s">
        <v>855</v>
      </c>
      <c r="C135" s="30" t="s">
        <v>326</v>
      </c>
      <c r="D135" s="5"/>
      <c r="E135" s="15" t="s">
        <v>327</v>
      </c>
    </row>
    <row r="136" spans="1:5" ht="73" customHeight="1">
      <c r="A136" s="27" t="s">
        <v>328</v>
      </c>
      <c r="B136" s="31" t="s">
        <v>468</v>
      </c>
      <c r="C136" s="30" t="s">
        <v>512</v>
      </c>
      <c r="D136" s="5"/>
      <c r="E136" s="15" t="s">
        <v>329</v>
      </c>
    </row>
    <row r="137" spans="1:5" ht="47.5">
      <c r="A137" s="24"/>
      <c r="B137" s="31" t="s">
        <v>469</v>
      </c>
      <c r="C137" s="30" t="s">
        <v>513</v>
      </c>
      <c r="D137" s="5"/>
      <c r="E137" s="15" t="s">
        <v>330</v>
      </c>
    </row>
    <row r="138" spans="1:5" ht="47.5">
      <c r="A138" s="25"/>
      <c r="B138" s="31" t="s">
        <v>34</v>
      </c>
      <c r="C138" s="30" t="s">
        <v>514</v>
      </c>
      <c r="D138" s="5"/>
      <c r="E138" s="15" t="s">
        <v>36</v>
      </c>
    </row>
    <row r="139" spans="1:5" ht="47.5">
      <c r="A139" s="27" t="s">
        <v>331</v>
      </c>
      <c r="B139" s="31" t="s">
        <v>35</v>
      </c>
      <c r="C139" s="30" t="s">
        <v>332</v>
      </c>
      <c r="D139" s="5"/>
      <c r="E139" s="15" t="s">
        <v>37</v>
      </c>
    </row>
    <row r="140" spans="1:5" ht="38">
      <c r="A140" s="24"/>
      <c r="B140" s="37" t="s">
        <v>129</v>
      </c>
      <c r="C140" s="33" t="s">
        <v>515</v>
      </c>
      <c r="D140" s="6"/>
      <c r="E140" s="22" t="s">
        <v>37</v>
      </c>
    </row>
    <row r="141" spans="1:5" ht="49.5" customHeight="1">
      <c r="A141" s="24"/>
      <c r="B141" s="49" t="s">
        <v>130</v>
      </c>
      <c r="C141" s="35"/>
      <c r="D141" s="8"/>
      <c r="E141" s="24" t="s">
        <v>41</v>
      </c>
    </row>
    <row r="142" spans="1:5" ht="38.5" customHeight="1">
      <c r="A142" s="24"/>
      <c r="B142" s="49" t="s">
        <v>856</v>
      </c>
      <c r="C142" s="35"/>
      <c r="D142" s="8"/>
      <c r="E142" s="24" t="s">
        <v>858</v>
      </c>
    </row>
    <row r="143" spans="1:5" ht="45.5" customHeight="1">
      <c r="A143" s="25"/>
      <c r="B143" s="51" t="s">
        <v>857</v>
      </c>
      <c r="C143" s="34"/>
      <c r="D143" s="7"/>
      <c r="E143" s="25" t="s">
        <v>333</v>
      </c>
    </row>
    <row r="144" spans="1:5" ht="28.5">
      <c r="A144" s="24" t="s">
        <v>335</v>
      </c>
      <c r="B144" s="28" t="s">
        <v>470</v>
      </c>
      <c r="C144" s="30" t="s">
        <v>516</v>
      </c>
      <c r="D144" s="5"/>
      <c r="E144" s="15" t="s">
        <v>24</v>
      </c>
    </row>
    <row r="145" spans="1:5" ht="28.5">
      <c r="A145" s="24"/>
      <c r="B145" s="28" t="s">
        <v>334</v>
      </c>
      <c r="C145" s="30" t="s">
        <v>517</v>
      </c>
      <c r="D145" s="5"/>
      <c r="E145" s="15" t="s">
        <v>24</v>
      </c>
    </row>
    <row r="146" spans="1:5" ht="74.5" customHeight="1">
      <c r="A146" s="24"/>
      <c r="B146" s="28" t="s">
        <v>859</v>
      </c>
      <c r="C146" s="30" t="s">
        <v>518</v>
      </c>
      <c r="D146" s="5"/>
      <c r="E146" s="15" t="s">
        <v>24</v>
      </c>
    </row>
    <row r="147" spans="1:5" ht="47.5" customHeight="1">
      <c r="A147" s="25"/>
      <c r="B147" s="28" t="s">
        <v>131</v>
      </c>
      <c r="C147" s="30" t="s">
        <v>519</v>
      </c>
      <c r="D147" s="5"/>
      <c r="E147" s="15" t="s">
        <v>24</v>
      </c>
    </row>
    <row r="148" spans="1:5" ht="77" customHeight="1">
      <c r="A148" s="18" t="s">
        <v>336</v>
      </c>
      <c r="B148" s="31" t="s">
        <v>38</v>
      </c>
      <c r="C148" s="30" t="s">
        <v>520</v>
      </c>
      <c r="D148" s="5"/>
      <c r="E148" s="15" t="s">
        <v>337</v>
      </c>
    </row>
    <row r="149" spans="1:5" ht="48.5" customHeight="1">
      <c r="A149" s="27" t="s">
        <v>338</v>
      </c>
      <c r="B149" s="31" t="s">
        <v>39</v>
      </c>
      <c r="C149" s="30" t="s">
        <v>521</v>
      </c>
      <c r="D149" s="5"/>
      <c r="E149" s="15" t="s">
        <v>339</v>
      </c>
    </row>
    <row r="150" spans="1:5" ht="47.5">
      <c r="A150" s="24"/>
      <c r="B150" s="31" t="s">
        <v>132</v>
      </c>
      <c r="C150" s="30" t="s">
        <v>522</v>
      </c>
      <c r="D150" s="5"/>
      <c r="E150" s="15" t="s">
        <v>340</v>
      </c>
    </row>
    <row r="151" spans="1:5" ht="47.5">
      <c r="A151" s="24"/>
      <c r="B151" s="37" t="s">
        <v>133</v>
      </c>
      <c r="C151" s="33" t="s">
        <v>341</v>
      </c>
      <c r="D151" s="6"/>
      <c r="E151" s="22"/>
    </row>
    <row r="152" spans="1:5" ht="34" customHeight="1">
      <c r="A152" s="24"/>
      <c r="B152" s="49" t="s">
        <v>134</v>
      </c>
      <c r="C152" s="35"/>
      <c r="D152" s="24"/>
      <c r="E152" s="24" t="s">
        <v>41</v>
      </c>
    </row>
    <row r="153" spans="1:5" ht="23.5" customHeight="1">
      <c r="A153" s="24"/>
      <c r="B153" s="49" t="s">
        <v>135</v>
      </c>
      <c r="C153" s="35"/>
      <c r="D153" s="8"/>
      <c r="E153" s="24" t="s">
        <v>342</v>
      </c>
    </row>
    <row r="154" spans="1:5" ht="28.5">
      <c r="A154" s="25"/>
      <c r="B154" s="51" t="s">
        <v>136</v>
      </c>
      <c r="C154" s="34"/>
      <c r="D154" s="7"/>
      <c r="E154" s="25" t="s">
        <v>343</v>
      </c>
    </row>
    <row r="155" spans="1:5" ht="38">
      <c r="A155" s="27" t="s">
        <v>344</v>
      </c>
      <c r="B155" s="31" t="s">
        <v>471</v>
      </c>
      <c r="C155" s="30" t="s">
        <v>523</v>
      </c>
      <c r="D155" s="5"/>
      <c r="E155" s="15" t="s">
        <v>345</v>
      </c>
    </row>
    <row r="156" spans="1:5" ht="47.5">
      <c r="A156" s="24"/>
      <c r="B156" s="31" t="s">
        <v>472</v>
      </c>
      <c r="C156" s="30" t="s">
        <v>524</v>
      </c>
      <c r="D156" s="5"/>
      <c r="E156" s="15" t="s">
        <v>346</v>
      </c>
    </row>
    <row r="157" spans="1:5" ht="45" customHeight="1">
      <c r="A157" s="25"/>
      <c r="B157" s="31" t="s">
        <v>473</v>
      </c>
      <c r="C157" s="30" t="s">
        <v>347</v>
      </c>
      <c r="D157" s="5"/>
      <c r="E157" s="15" t="s">
        <v>348</v>
      </c>
    </row>
    <row r="158" spans="1:5" ht="48" customHeight="1">
      <c r="A158" s="27" t="s">
        <v>349</v>
      </c>
      <c r="B158" s="31" t="s">
        <v>474</v>
      </c>
      <c r="C158" s="30" t="s">
        <v>525</v>
      </c>
      <c r="D158" s="5"/>
      <c r="E158" s="15" t="s">
        <v>350</v>
      </c>
    </row>
    <row r="159" spans="1:5" ht="38">
      <c r="A159" s="25"/>
      <c r="B159" s="31" t="s">
        <v>475</v>
      </c>
      <c r="C159" s="30" t="s">
        <v>351</v>
      </c>
      <c r="D159" s="5"/>
      <c r="E159" s="15" t="s">
        <v>352</v>
      </c>
    </row>
    <row r="160" spans="1:5" ht="54.5" customHeight="1">
      <c r="A160" s="24" t="s">
        <v>353</v>
      </c>
      <c r="B160" s="28" t="s">
        <v>42</v>
      </c>
      <c r="C160" s="30" t="s">
        <v>526</v>
      </c>
      <c r="D160" s="5"/>
      <c r="E160" s="15" t="s">
        <v>24</v>
      </c>
    </row>
    <row r="161" spans="1:5" ht="56" customHeight="1">
      <c r="A161" s="24"/>
      <c r="B161" s="28" t="s">
        <v>43</v>
      </c>
      <c r="C161" s="30" t="s">
        <v>354</v>
      </c>
      <c r="D161" s="5"/>
      <c r="E161" s="15" t="s">
        <v>24</v>
      </c>
    </row>
    <row r="162" spans="1:5" ht="85.5" customHeight="1">
      <c r="A162" s="25"/>
      <c r="B162" s="28" t="s">
        <v>1041</v>
      </c>
      <c r="C162" s="30"/>
      <c r="D162" s="5"/>
      <c r="E162" s="15" t="s">
        <v>24</v>
      </c>
    </row>
    <row r="163" spans="1:5" ht="47.5">
      <c r="A163" s="27" t="s">
        <v>356</v>
      </c>
      <c r="B163" s="31" t="s">
        <v>476</v>
      </c>
      <c r="C163" s="30" t="s">
        <v>357</v>
      </c>
      <c r="D163" s="5"/>
      <c r="E163" s="15" t="s">
        <v>355</v>
      </c>
    </row>
    <row r="164" spans="1:5" ht="38">
      <c r="A164" s="24"/>
      <c r="B164" s="31" t="s">
        <v>527</v>
      </c>
      <c r="C164" s="30" t="s">
        <v>528</v>
      </c>
      <c r="D164" s="5"/>
      <c r="E164" s="15" t="s">
        <v>358</v>
      </c>
    </row>
    <row r="165" spans="1:5" ht="85.5" customHeight="1">
      <c r="A165" s="24"/>
      <c r="B165" s="31" t="s">
        <v>529</v>
      </c>
      <c r="C165" s="30" t="s">
        <v>359</v>
      </c>
      <c r="D165" s="5"/>
      <c r="E165" s="15" t="s">
        <v>360</v>
      </c>
    </row>
    <row r="166" spans="1:5" ht="86" customHeight="1">
      <c r="A166" s="24"/>
      <c r="B166" s="31" t="s">
        <v>530</v>
      </c>
      <c r="C166" s="30" t="s">
        <v>531</v>
      </c>
      <c r="D166" s="5"/>
      <c r="E166" s="15" t="s">
        <v>361</v>
      </c>
    </row>
    <row r="167" spans="1:5" ht="99.5" customHeight="1">
      <c r="A167" s="24"/>
      <c r="B167" s="31" t="s">
        <v>532</v>
      </c>
      <c r="C167" s="30" t="s">
        <v>860</v>
      </c>
      <c r="D167" s="5"/>
      <c r="E167" s="15" t="s">
        <v>362</v>
      </c>
    </row>
    <row r="168" spans="1:5" ht="40.5" customHeight="1">
      <c r="A168" s="24"/>
      <c r="B168" s="31" t="s">
        <v>533</v>
      </c>
      <c r="C168" s="30" t="s">
        <v>534</v>
      </c>
      <c r="D168" s="5"/>
      <c r="E168" s="15" t="s">
        <v>363</v>
      </c>
    </row>
    <row r="169" spans="1:5" ht="38">
      <c r="A169" s="25"/>
      <c r="B169" s="31" t="s">
        <v>535</v>
      </c>
      <c r="C169" s="30" t="s">
        <v>536</v>
      </c>
      <c r="D169" s="5"/>
      <c r="E169" s="15" t="s">
        <v>364</v>
      </c>
    </row>
    <row r="170" spans="1:5" ht="50" customHeight="1">
      <c r="A170" s="27" t="s">
        <v>365</v>
      </c>
      <c r="B170" s="31" t="s">
        <v>477</v>
      </c>
      <c r="C170" s="30" t="s">
        <v>537</v>
      </c>
      <c r="D170" s="5"/>
      <c r="E170" s="15" t="s">
        <v>366</v>
      </c>
    </row>
    <row r="171" spans="1:5" ht="38">
      <c r="A171" s="24"/>
      <c r="B171" s="31" t="s">
        <v>368</v>
      </c>
      <c r="C171" s="30" t="s">
        <v>538</v>
      </c>
      <c r="D171" s="5"/>
      <c r="E171" s="15" t="s">
        <v>367</v>
      </c>
    </row>
    <row r="172" spans="1:5" ht="53.5" customHeight="1">
      <c r="A172" s="25"/>
      <c r="B172" s="31" t="s">
        <v>371</v>
      </c>
      <c r="C172" s="30" t="s">
        <v>369</v>
      </c>
      <c r="D172" s="5"/>
      <c r="E172" s="15" t="s">
        <v>370</v>
      </c>
    </row>
    <row r="173" spans="1:5" ht="28.5">
      <c r="A173" s="27" t="s">
        <v>373</v>
      </c>
      <c r="B173" s="37" t="s">
        <v>372</v>
      </c>
      <c r="C173" s="33" t="s">
        <v>861</v>
      </c>
      <c r="D173" s="6"/>
      <c r="E173" s="22"/>
    </row>
    <row r="174" spans="1:5" ht="44" customHeight="1">
      <c r="A174" s="24"/>
      <c r="B174" s="49" t="s">
        <v>137</v>
      </c>
      <c r="C174" s="35"/>
      <c r="D174" s="8"/>
      <c r="E174" s="24" t="s">
        <v>374</v>
      </c>
    </row>
    <row r="175" spans="1:5" ht="28.5">
      <c r="A175" s="24"/>
      <c r="B175" s="49" t="s">
        <v>138</v>
      </c>
      <c r="C175" s="35"/>
      <c r="D175" s="8"/>
      <c r="E175" s="24" t="s">
        <v>343</v>
      </c>
    </row>
    <row r="176" spans="1:5" ht="26" customHeight="1">
      <c r="A176" s="25"/>
      <c r="B176" s="51" t="s">
        <v>139</v>
      </c>
      <c r="C176" s="34"/>
      <c r="D176" s="7"/>
      <c r="E176" s="25" t="s">
        <v>375</v>
      </c>
    </row>
    <row r="177" spans="1:5" ht="38">
      <c r="A177" s="18" t="s">
        <v>376</v>
      </c>
      <c r="B177" s="28" t="s">
        <v>747</v>
      </c>
      <c r="C177" s="30" t="s">
        <v>377</v>
      </c>
      <c r="D177" s="5"/>
      <c r="E177" s="15" t="s">
        <v>378</v>
      </c>
    </row>
    <row r="178" spans="1:5" ht="47.5">
      <c r="A178" s="27" t="s">
        <v>379</v>
      </c>
      <c r="B178" s="31" t="s">
        <v>380</v>
      </c>
      <c r="C178" s="30" t="s">
        <v>539</v>
      </c>
      <c r="D178" s="5"/>
      <c r="E178" s="15" t="s">
        <v>381</v>
      </c>
    </row>
    <row r="179" spans="1:5" ht="99" customHeight="1">
      <c r="A179" s="25"/>
      <c r="B179" s="41" t="s">
        <v>862</v>
      </c>
      <c r="C179" s="30" t="s">
        <v>540</v>
      </c>
      <c r="D179" s="5"/>
      <c r="E179" s="15" t="s">
        <v>382</v>
      </c>
    </row>
    <row r="180" spans="1:5" ht="123.5" customHeight="1">
      <c r="A180" s="24" t="s">
        <v>383</v>
      </c>
      <c r="B180" s="28" t="s">
        <v>140</v>
      </c>
      <c r="C180" s="42" t="s">
        <v>541</v>
      </c>
      <c r="D180" s="5"/>
      <c r="E180" s="15" t="s">
        <v>384</v>
      </c>
    </row>
    <row r="181" spans="1:5" ht="86" customHeight="1">
      <c r="A181" s="25"/>
      <c r="B181" s="28" t="s">
        <v>141</v>
      </c>
      <c r="C181" s="30" t="s">
        <v>542</v>
      </c>
      <c r="D181" s="5"/>
      <c r="E181" s="15" t="s">
        <v>24</v>
      </c>
    </row>
    <row r="182" spans="1:5" ht="28" customHeight="1">
      <c r="A182" s="22" t="s">
        <v>385</v>
      </c>
      <c r="B182" s="28" t="s">
        <v>732</v>
      </c>
      <c r="C182" s="28"/>
      <c r="D182" s="5"/>
      <c r="E182" s="15"/>
    </row>
    <row r="183" spans="1:5" ht="41.5" customHeight="1">
      <c r="A183" s="22" t="s">
        <v>386</v>
      </c>
      <c r="B183" s="32" t="s">
        <v>543</v>
      </c>
      <c r="C183" s="33" t="s">
        <v>387</v>
      </c>
      <c r="D183" s="6"/>
      <c r="E183" s="22" t="s">
        <v>101</v>
      </c>
    </row>
    <row r="184" spans="1:5" ht="57">
      <c r="A184" s="24"/>
      <c r="B184" s="35" t="s">
        <v>863</v>
      </c>
      <c r="C184" s="60" t="s">
        <v>544</v>
      </c>
      <c r="D184" s="8"/>
      <c r="E184" s="24" t="s">
        <v>101</v>
      </c>
    </row>
    <row r="185" spans="1:5" ht="57" customHeight="1">
      <c r="A185" s="24"/>
      <c r="B185" s="34" t="s">
        <v>142</v>
      </c>
      <c r="C185" s="36" t="s">
        <v>545</v>
      </c>
      <c r="D185" s="7"/>
      <c r="E185" s="25" t="s">
        <v>101</v>
      </c>
    </row>
    <row r="186" spans="1:5" ht="45.5" customHeight="1">
      <c r="A186" s="25"/>
      <c r="B186" s="28" t="s">
        <v>546</v>
      </c>
      <c r="C186" s="30" t="s">
        <v>547</v>
      </c>
      <c r="D186" s="5"/>
      <c r="E186" s="15" t="s">
        <v>101</v>
      </c>
    </row>
    <row r="187" spans="1:5" ht="34.5" customHeight="1">
      <c r="A187" s="15" t="s">
        <v>388</v>
      </c>
      <c r="B187" s="28" t="s">
        <v>548</v>
      </c>
      <c r="C187" s="30" t="s">
        <v>549</v>
      </c>
      <c r="D187" s="5"/>
      <c r="E187" s="15" t="s">
        <v>24</v>
      </c>
    </row>
    <row r="188" spans="1:5" ht="27.5" customHeight="1">
      <c r="A188" s="15" t="s">
        <v>389</v>
      </c>
      <c r="B188" s="28" t="s">
        <v>550</v>
      </c>
      <c r="C188" s="30" t="s">
        <v>551</v>
      </c>
      <c r="D188" s="5"/>
      <c r="E188" s="15" t="s">
        <v>24</v>
      </c>
    </row>
    <row r="189" spans="1:5" ht="60.5" customHeight="1">
      <c r="A189" s="15" t="s">
        <v>390</v>
      </c>
      <c r="B189" s="28" t="s">
        <v>552</v>
      </c>
      <c r="C189" s="30" t="s">
        <v>391</v>
      </c>
      <c r="D189" s="5"/>
      <c r="E189" s="15" t="s">
        <v>24</v>
      </c>
    </row>
    <row r="190" spans="1:5" ht="72.5" customHeight="1">
      <c r="A190" s="18" t="s">
        <v>392</v>
      </c>
      <c r="B190" s="28" t="s">
        <v>748</v>
      </c>
      <c r="C190" s="30" t="s">
        <v>553</v>
      </c>
      <c r="D190" s="5"/>
      <c r="E190" s="15" t="s">
        <v>393</v>
      </c>
    </row>
    <row r="191" spans="1:5" ht="58" customHeight="1">
      <c r="A191" s="24" t="s">
        <v>394</v>
      </c>
      <c r="B191" s="28" t="s">
        <v>143</v>
      </c>
      <c r="C191" s="30" t="s">
        <v>554</v>
      </c>
      <c r="D191" s="5"/>
      <c r="E191" s="15" t="s">
        <v>24</v>
      </c>
    </row>
    <row r="192" spans="1:5" ht="69" customHeight="1">
      <c r="A192" s="25"/>
      <c r="B192" s="28" t="s">
        <v>555</v>
      </c>
      <c r="C192" s="30" t="s">
        <v>395</v>
      </c>
      <c r="D192" s="5"/>
      <c r="E192" s="15" t="s">
        <v>24</v>
      </c>
    </row>
    <row r="193" spans="1:5" ht="102" customHeight="1">
      <c r="A193" s="24" t="s">
        <v>396</v>
      </c>
      <c r="B193" s="28" t="s">
        <v>556</v>
      </c>
      <c r="C193" s="30" t="s">
        <v>404</v>
      </c>
      <c r="D193" s="5"/>
      <c r="E193" s="15" t="s">
        <v>24</v>
      </c>
    </row>
    <row r="194" spans="1:5" ht="92.5" customHeight="1">
      <c r="A194" s="24"/>
      <c r="B194" s="32" t="s">
        <v>557</v>
      </c>
      <c r="C194" s="33" t="s">
        <v>558</v>
      </c>
      <c r="D194" s="6"/>
      <c r="E194" s="22" t="s">
        <v>24</v>
      </c>
    </row>
    <row r="195" spans="1:5" ht="23.5" customHeight="1">
      <c r="A195" s="24"/>
      <c r="B195" s="35" t="s">
        <v>144</v>
      </c>
      <c r="C195" s="35"/>
      <c r="D195" s="8"/>
      <c r="E195" s="24"/>
    </row>
    <row r="196" spans="1:5" ht="24.5" customHeight="1">
      <c r="A196" s="24"/>
      <c r="B196" s="35" t="s">
        <v>559</v>
      </c>
      <c r="C196" s="35"/>
      <c r="D196" s="8"/>
      <c r="E196" s="24"/>
    </row>
    <row r="197" spans="1:5" ht="45" customHeight="1">
      <c r="A197" s="25"/>
      <c r="B197" s="28" t="s">
        <v>560</v>
      </c>
      <c r="C197" s="30" t="s">
        <v>561</v>
      </c>
      <c r="D197" s="5"/>
      <c r="E197" s="15" t="s">
        <v>24</v>
      </c>
    </row>
    <row r="198" spans="1:5" ht="39.75" customHeight="1">
      <c r="A198" s="25" t="s">
        <v>407</v>
      </c>
      <c r="B198" s="28"/>
      <c r="C198" s="15"/>
      <c r="D198" s="43"/>
      <c r="E198" s="15"/>
    </row>
    <row r="199" spans="1:5" ht="76" customHeight="1">
      <c r="A199" s="22"/>
      <c r="B199" s="28" t="s">
        <v>562</v>
      </c>
      <c r="C199" s="15" t="s">
        <v>563</v>
      </c>
      <c r="D199" s="43"/>
      <c r="E199" s="15" t="s">
        <v>24</v>
      </c>
    </row>
    <row r="200" spans="1:5" ht="64" customHeight="1">
      <c r="A200" s="25"/>
      <c r="B200" s="28" t="s">
        <v>564</v>
      </c>
      <c r="C200" s="15" t="s">
        <v>565</v>
      </c>
      <c r="D200" s="43"/>
      <c r="E200" s="15" t="s">
        <v>24</v>
      </c>
    </row>
    <row r="201" spans="1:5" ht="44" customHeight="1">
      <c r="A201" s="18" t="s">
        <v>408</v>
      </c>
      <c r="B201" s="28"/>
      <c r="C201" s="46" t="s">
        <v>566</v>
      </c>
      <c r="D201" s="43"/>
      <c r="E201" s="15"/>
    </row>
    <row r="202" spans="1:5" ht="76.5" customHeight="1">
      <c r="A202" s="26" t="s">
        <v>409</v>
      </c>
      <c r="B202" s="37" t="s">
        <v>567</v>
      </c>
      <c r="C202" s="22" t="s">
        <v>568</v>
      </c>
      <c r="D202" s="48"/>
      <c r="E202" s="22" t="s">
        <v>411</v>
      </c>
    </row>
    <row r="203" spans="1:5" ht="47" customHeight="1">
      <c r="A203" s="24"/>
      <c r="B203" s="51" t="s">
        <v>145</v>
      </c>
      <c r="C203" s="25" t="s">
        <v>569</v>
      </c>
      <c r="D203" s="47"/>
      <c r="E203" s="25"/>
    </row>
    <row r="204" spans="1:5" ht="46" customHeight="1">
      <c r="A204" s="25"/>
      <c r="B204" s="31" t="s">
        <v>570</v>
      </c>
      <c r="C204" s="15" t="s">
        <v>571</v>
      </c>
      <c r="D204" s="43"/>
      <c r="E204" s="15" t="s">
        <v>411</v>
      </c>
    </row>
    <row r="205" spans="1:5" ht="87.5" customHeight="1">
      <c r="A205" s="27" t="s">
        <v>412</v>
      </c>
      <c r="B205" s="31" t="s">
        <v>755</v>
      </c>
      <c r="C205" s="15" t="s">
        <v>413</v>
      </c>
      <c r="D205" s="43"/>
      <c r="E205" s="15" t="s">
        <v>411</v>
      </c>
    </row>
    <row r="206" spans="1:5" ht="125" customHeight="1">
      <c r="A206" s="24"/>
      <c r="B206" s="41" t="s">
        <v>807</v>
      </c>
      <c r="C206" s="15" t="s">
        <v>590</v>
      </c>
      <c r="D206" s="43"/>
      <c r="E206" s="15" t="s">
        <v>411</v>
      </c>
    </row>
    <row r="207" spans="1:5" ht="128" customHeight="1">
      <c r="A207" s="24"/>
      <c r="B207" s="41" t="s">
        <v>737</v>
      </c>
      <c r="C207" s="15" t="s">
        <v>591</v>
      </c>
      <c r="D207" s="43"/>
      <c r="E207" s="15" t="s">
        <v>411</v>
      </c>
    </row>
    <row r="208" spans="1:5" ht="127.5" customHeight="1">
      <c r="A208" s="24"/>
      <c r="B208" s="41" t="s">
        <v>738</v>
      </c>
      <c r="C208" s="15" t="s">
        <v>592</v>
      </c>
      <c r="D208" s="43"/>
      <c r="E208" s="15" t="s">
        <v>411</v>
      </c>
    </row>
    <row r="209" spans="1:5" ht="65" customHeight="1">
      <c r="A209" s="24"/>
      <c r="B209" s="31" t="s">
        <v>756</v>
      </c>
      <c r="C209" s="15" t="s">
        <v>593</v>
      </c>
      <c r="D209" s="43"/>
      <c r="E209" s="15" t="s">
        <v>411</v>
      </c>
    </row>
    <row r="210" spans="1:5" ht="146" customHeight="1">
      <c r="A210" s="24"/>
      <c r="B210" s="41" t="s">
        <v>865</v>
      </c>
      <c r="C210" s="15" t="s">
        <v>594</v>
      </c>
      <c r="D210" s="43"/>
      <c r="E210" s="15" t="s">
        <v>411</v>
      </c>
    </row>
    <row r="211" spans="1:5" ht="47.5" customHeight="1">
      <c r="A211" s="24"/>
      <c r="B211" s="37" t="s">
        <v>757</v>
      </c>
      <c r="C211" s="22" t="s">
        <v>595</v>
      </c>
      <c r="D211" s="48"/>
      <c r="E211" s="22" t="s">
        <v>411</v>
      </c>
    </row>
    <row r="212" spans="1:5" ht="74.5" customHeight="1">
      <c r="A212" s="24"/>
      <c r="B212" s="49" t="s">
        <v>866</v>
      </c>
      <c r="C212" s="24" t="s">
        <v>596</v>
      </c>
      <c r="D212" s="50"/>
      <c r="E212" s="24" t="s">
        <v>411</v>
      </c>
    </row>
    <row r="213" spans="1:5" ht="55" customHeight="1">
      <c r="A213" s="24"/>
      <c r="B213" s="61" t="s">
        <v>739</v>
      </c>
      <c r="C213" s="24" t="s">
        <v>597</v>
      </c>
      <c r="D213" s="50"/>
      <c r="E213" s="24" t="s">
        <v>411</v>
      </c>
    </row>
    <row r="214" spans="1:5" ht="28.5">
      <c r="A214" s="24"/>
      <c r="B214" s="51" t="s">
        <v>758</v>
      </c>
      <c r="C214" s="25" t="s">
        <v>598</v>
      </c>
      <c r="D214" s="47"/>
      <c r="E214" s="25" t="s">
        <v>411</v>
      </c>
    </row>
    <row r="215" spans="1:5" ht="34.5" customHeight="1">
      <c r="A215" s="24"/>
      <c r="B215" s="31" t="s">
        <v>759</v>
      </c>
      <c r="C215" s="15" t="s">
        <v>599</v>
      </c>
      <c r="D215" s="43"/>
      <c r="E215" s="15" t="s">
        <v>411</v>
      </c>
    </row>
    <row r="216" spans="1:5" ht="40.5" customHeight="1">
      <c r="A216" s="24"/>
      <c r="B216" s="31" t="s">
        <v>147</v>
      </c>
      <c r="C216" s="15" t="s">
        <v>600</v>
      </c>
      <c r="D216" s="43"/>
      <c r="E216" s="15" t="s">
        <v>411</v>
      </c>
    </row>
    <row r="217" spans="1:5" ht="53.5" customHeight="1">
      <c r="A217" s="24"/>
      <c r="B217" s="31" t="s">
        <v>148</v>
      </c>
      <c r="C217" s="15" t="s">
        <v>601</v>
      </c>
      <c r="D217" s="43"/>
      <c r="E217" s="15" t="s">
        <v>411</v>
      </c>
    </row>
    <row r="218" spans="1:5" ht="54" customHeight="1">
      <c r="A218" s="24"/>
      <c r="B218" s="31" t="s">
        <v>149</v>
      </c>
      <c r="C218" s="15" t="s">
        <v>602</v>
      </c>
      <c r="D218" s="43"/>
      <c r="E218" s="15" t="s">
        <v>411</v>
      </c>
    </row>
    <row r="219" spans="1:5" ht="42.5" customHeight="1">
      <c r="A219" s="24"/>
      <c r="B219" s="31" t="s">
        <v>150</v>
      </c>
      <c r="C219" s="15" t="s">
        <v>603</v>
      </c>
      <c r="D219" s="43"/>
      <c r="E219" s="15" t="s">
        <v>411</v>
      </c>
    </row>
    <row r="220" spans="1:5" ht="63.5" customHeight="1">
      <c r="A220" s="25"/>
      <c r="B220" s="31" t="s">
        <v>760</v>
      </c>
      <c r="C220" s="15" t="s">
        <v>604</v>
      </c>
      <c r="D220" s="43"/>
      <c r="E220" s="15" t="s">
        <v>411</v>
      </c>
    </row>
    <row r="221" spans="1:5" ht="144.5" customHeight="1">
      <c r="A221" s="18" t="s">
        <v>415</v>
      </c>
      <c r="B221" s="31" t="s">
        <v>869</v>
      </c>
      <c r="C221" s="15" t="s">
        <v>621</v>
      </c>
      <c r="D221" s="43"/>
      <c r="E221" s="15" t="s">
        <v>411</v>
      </c>
    </row>
    <row r="222" spans="1:5" ht="153" customHeight="1">
      <c r="A222" s="18" t="s">
        <v>416</v>
      </c>
      <c r="B222" s="31" t="s">
        <v>870</v>
      </c>
      <c r="C222" s="15" t="s">
        <v>622</v>
      </c>
      <c r="D222" s="43"/>
      <c r="E222" s="15" t="s">
        <v>411</v>
      </c>
    </row>
    <row r="223" spans="1:5" ht="77.5" customHeight="1">
      <c r="A223" s="18" t="s">
        <v>417</v>
      </c>
      <c r="B223" s="28" t="s">
        <v>765</v>
      </c>
      <c r="C223" s="15" t="s">
        <v>623</v>
      </c>
      <c r="D223" s="43"/>
      <c r="E223" s="15" t="s">
        <v>411</v>
      </c>
    </row>
    <row r="224" spans="1:5" ht="93.5" customHeight="1">
      <c r="A224" s="27" t="s">
        <v>418</v>
      </c>
      <c r="B224" s="31" t="s">
        <v>766</v>
      </c>
      <c r="C224" s="15" t="s">
        <v>624</v>
      </c>
      <c r="D224" s="43"/>
      <c r="E224" s="15" t="s">
        <v>411</v>
      </c>
    </row>
    <row r="225" spans="1:5" ht="84.5" customHeight="1">
      <c r="A225" s="24"/>
      <c r="B225" s="31" t="s">
        <v>625</v>
      </c>
      <c r="C225" s="15" t="s">
        <v>626</v>
      </c>
      <c r="D225" s="43"/>
      <c r="E225" s="15" t="s">
        <v>411</v>
      </c>
    </row>
    <row r="226" spans="1:5" ht="122" customHeight="1">
      <c r="A226" s="24"/>
      <c r="B226" s="31" t="s">
        <v>767</v>
      </c>
      <c r="C226" s="15" t="s">
        <v>627</v>
      </c>
      <c r="D226" s="43"/>
      <c r="E226" s="15" t="s">
        <v>411</v>
      </c>
    </row>
    <row r="227" spans="1:5" ht="123.5" customHeight="1">
      <c r="A227" s="24"/>
      <c r="B227" s="31" t="s">
        <v>628</v>
      </c>
      <c r="C227" s="15" t="s">
        <v>629</v>
      </c>
      <c r="D227" s="43"/>
      <c r="E227" s="15" t="s">
        <v>411</v>
      </c>
    </row>
    <row r="228" spans="1:5" ht="89.5" customHeight="1">
      <c r="A228" s="24"/>
      <c r="B228" s="31" t="s">
        <v>630</v>
      </c>
      <c r="C228" s="15" t="s">
        <v>631</v>
      </c>
      <c r="D228" s="43"/>
      <c r="E228" s="15" t="s">
        <v>411</v>
      </c>
    </row>
    <row r="229" spans="1:5" ht="96.5" customHeight="1">
      <c r="A229" s="24"/>
      <c r="B229" s="31" t="s">
        <v>632</v>
      </c>
      <c r="C229" s="15" t="s">
        <v>633</v>
      </c>
      <c r="D229" s="43"/>
      <c r="E229" s="15" t="s">
        <v>411</v>
      </c>
    </row>
    <row r="230" spans="1:5" ht="97.5" customHeight="1">
      <c r="A230" s="24"/>
      <c r="B230" s="31" t="s">
        <v>634</v>
      </c>
      <c r="C230" s="15" t="s">
        <v>635</v>
      </c>
      <c r="D230" s="43"/>
      <c r="E230" s="15" t="s">
        <v>411</v>
      </c>
    </row>
    <row r="231" spans="1:5" ht="107" customHeight="1">
      <c r="A231" s="24"/>
      <c r="B231" s="31" t="s">
        <v>636</v>
      </c>
      <c r="C231" s="15" t="s">
        <v>637</v>
      </c>
      <c r="D231" s="43"/>
      <c r="E231" s="15" t="s">
        <v>411</v>
      </c>
    </row>
    <row r="232" spans="1:5" ht="135.5" customHeight="1">
      <c r="A232" s="24"/>
      <c r="B232" s="31" t="s">
        <v>768</v>
      </c>
      <c r="C232" s="15" t="s">
        <v>638</v>
      </c>
      <c r="D232" s="43"/>
      <c r="E232" s="15" t="s">
        <v>411</v>
      </c>
    </row>
    <row r="233" spans="1:5" ht="139" customHeight="1">
      <c r="A233" s="24"/>
      <c r="B233" s="31" t="s">
        <v>639</v>
      </c>
      <c r="C233" s="15" t="s">
        <v>640</v>
      </c>
      <c r="D233" s="43"/>
      <c r="E233" s="15" t="s">
        <v>411</v>
      </c>
    </row>
    <row r="234" spans="1:5" ht="114">
      <c r="A234" s="24"/>
      <c r="B234" s="31" t="s">
        <v>769</v>
      </c>
      <c r="C234" s="15" t="s">
        <v>641</v>
      </c>
      <c r="D234" s="43"/>
      <c r="E234" s="15" t="s">
        <v>411</v>
      </c>
    </row>
    <row r="235" spans="1:5" ht="154.5" customHeight="1">
      <c r="A235" s="24"/>
      <c r="B235" s="31" t="s">
        <v>871</v>
      </c>
      <c r="C235" s="15" t="s">
        <v>642</v>
      </c>
      <c r="D235" s="43"/>
      <c r="E235" s="15" t="s">
        <v>411</v>
      </c>
    </row>
    <row r="236" spans="1:5" ht="75" customHeight="1">
      <c r="A236" s="24"/>
      <c r="B236" s="31" t="s">
        <v>770</v>
      </c>
      <c r="C236" s="15" t="s">
        <v>643</v>
      </c>
      <c r="D236" s="43"/>
      <c r="E236" s="15" t="s">
        <v>411</v>
      </c>
    </row>
    <row r="237" spans="1:5" ht="86" customHeight="1">
      <c r="A237" s="25"/>
      <c r="B237" s="31" t="s">
        <v>771</v>
      </c>
      <c r="C237" s="15" t="s">
        <v>644</v>
      </c>
      <c r="D237" s="43"/>
      <c r="E237" s="15" t="s">
        <v>411</v>
      </c>
    </row>
    <row r="238" spans="1:5" ht="106.5" customHeight="1">
      <c r="A238" s="27" t="s">
        <v>419</v>
      </c>
      <c r="B238" s="31" t="s">
        <v>645</v>
      </c>
      <c r="C238" s="15" t="s">
        <v>646</v>
      </c>
      <c r="D238" s="43"/>
      <c r="E238" s="15" t="s">
        <v>411</v>
      </c>
    </row>
    <row r="239" spans="1:5" ht="83" customHeight="1">
      <c r="A239" s="24"/>
      <c r="B239" s="31" t="s">
        <v>772</v>
      </c>
      <c r="C239" s="15" t="s">
        <v>647</v>
      </c>
      <c r="D239" s="43"/>
      <c r="E239" s="15" t="s">
        <v>411</v>
      </c>
    </row>
    <row r="240" spans="1:5" ht="116.5" customHeight="1">
      <c r="A240" s="25"/>
      <c r="B240" s="41" t="s">
        <v>872</v>
      </c>
      <c r="C240" s="15" t="s">
        <v>648</v>
      </c>
      <c r="D240" s="43"/>
      <c r="E240" s="15" t="s">
        <v>411</v>
      </c>
    </row>
    <row r="241" spans="1:5" ht="137" customHeight="1">
      <c r="A241" s="27" t="s">
        <v>420</v>
      </c>
      <c r="B241" s="28" t="s">
        <v>773</v>
      </c>
      <c r="C241" s="15" t="s">
        <v>873</v>
      </c>
      <c r="D241" s="43"/>
      <c r="E241" s="15" t="s">
        <v>411</v>
      </c>
    </row>
    <row r="242" spans="1:5" ht="108" customHeight="1">
      <c r="A242" s="25"/>
      <c r="B242" s="31" t="s">
        <v>649</v>
      </c>
      <c r="C242" s="15" t="s">
        <v>874</v>
      </c>
      <c r="D242" s="43"/>
      <c r="E242" s="15" t="s">
        <v>411</v>
      </c>
    </row>
    <row r="243" spans="1:5" ht="57" customHeight="1">
      <c r="A243" s="18" t="s">
        <v>421</v>
      </c>
      <c r="B243" s="31" t="s">
        <v>650</v>
      </c>
      <c r="C243" s="15" t="s">
        <v>651</v>
      </c>
      <c r="D243" s="43"/>
      <c r="E243" s="15" t="s">
        <v>411</v>
      </c>
    </row>
    <row r="244" spans="1:5" ht="112.5" customHeight="1">
      <c r="A244" s="18" t="s">
        <v>422</v>
      </c>
      <c r="B244" s="31" t="s">
        <v>652</v>
      </c>
      <c r="C244" s="15" t="s">
        <v>653</v>
      </c>
      <c r="D244" s="43"/>
      <c r="E244" s="15" t="s">
        <v>411</v>
      </c>
    </row>
    <row r="245" spans="1:5" ht="109" customHeight="1">
      <c r="A245" s="27" t="s">
        <v>423</v>
      </c>
      <c r="B245" s="37" t="s">
        <v>153</v>
      </c>
      <c r="C245" s="22" t="s">
        <v>654</v>
      </c>
      <c r="D245" s="43"/>
      <c r="E245" s="22" t="s">
        <v>411</v>
      </c>
    </row>
    <row r="246" spans="1:5" ht="26" customHeight="1">
      <c r="A246" s="24"/>
      <c r="B246" s="31" t="s">
        <v>774</v>
      </c>
      <c r="C246" s="44"/>
      <c r="D246" s="43"/>
      <c r="E246" s="24"/>
    </row>
    <row r="247" spans="1:5" ht="47.5" customHeight="1">
      <c r="A247" s="24"/>
      <c r="B247" s="31" t="s">
        <v>775</v>
      </c>
      <c r="C247" s="44"/>
      <c r="D247" s="43"/>
      <c r="E247" s="24"/>
    </row>
    <row r="248" spans="1:5" ht="47" customHeight="1">
      <c r="A248" s="25"/>
      <c r="B248" s="51" t="s">
        <v>776</v>
      </c>
      <c r="C248" s="45"/>
      <c r="D248" s="43"/>
      <c r="E248" s="25"/>
    </row>
    <row r="249" spans="1:5" ht="76.5" customHeight="1">
      <c r="A249" s="27" t="s">
        <v>424</v>
      </c>
      <c r="B249" s="31" t="s">
        <v>154</v>
      </c>
      <c r="C249" s="22" t="s">
        <v>655</v>
      </c>
      <c r="D249" s="43"/>
      <c r="E249" s="22" t="s">
        <v>411</v>
      </c>
    </row>
    <row r="250" spans="1:5" ht="35.5" customHeight="1">
      <c r="A250" s="24"/>
      <c r="B250" s="31" t="s">
        <v>777</v>
      </c>
      <c r="C250" s="44"/>
      <c r="D250" s="43"/>
      <c r="E250" s="24"/>
    </row>
    <row r="251" spans="1:5" ht="48.5" customHeight="1">
      <c r="A251" s="24"/>
      <c r="B251" s="31" t="s">
        <v>775</v>
      </c>
      <c r="C251" s="44"/>
      <c r="D251" s="43"/>
      <c r="E251" s="24"/>
    </row>
    <row r="252" spans="1:5" ht="48.5" customHeight="1">
      <c r="A252" s="25"/>
      <c r="B252" s="31" t="s">
        <v>776</v>
      </c>
      <c r="C252" s="45"/>
      <c r="D252" s="43"/>
      <c r="E252" s="25"/>
    </row>
    <row r="253" spans="1:5" ht="88.5" customHeight="1">
      <c r="A253" s="27" t="s">
        <v>426</v>
      </c>
      <c r="B253" s="31" t="s">
        <v>656</v>
      </c>
      <c r="C253" s="15" t="s">
        <v>657</v>
      </c>
      <c r="D253" s="43"/>
      <c r="E253" s="15" t="s">
        <v>411</v>
      </c>
    </row>
    <row r="254" spans="1:5" ht="102" customHeight="1">
      <c r="A254" s="24"/>
      <c r="B254" s="31" t="s">
        <v>658</v>
      </c>
      <c r="C254" s="15" t="s">
        <v>659</v>
      </c>
      <c r="D254" s="43"/>
      <c r="E254" s="15" t="s">
        <v>411</v>
      </c>
    </row>
    <row r="255" spans="1:5" ht="108" customHeight="1">
      <c r="A255" s="24"/>
      <c r="B255" s="31" t="s">
        <v>660</v>
      </c>
      <c r="C255" s="15" t="s">
        <v>661</v>
      </c>
      <c r="D255" s="43"/>
      <c r="E255" s="15" t="s">
        <v>411</v>
      </c>
    </row>
    <row r="256" spans="1:5" ht="127" customHeight="1">
      <c r="A256" s="24"/>
      <c r="B256" s="31" t="s">
        <v>662</v>
      </c>
      <c r="C256" s="15" t="s">
        <v>663</v>
      </c>
      <c r="D256" s="43"/>
      <c r="E256" s="15" t="s">
        <v>411</v>
      </c>
    </row>
    <row r="257" spans="1:5" ht="123" customHeight="1">
      <c r="A257" s="24"/>
      <c r="B257" s="31" t="s">
        <v>664</v>
      </c>
      <c r="C257" s="15" t="s">
        <v>665</v>
      </c>
      <c r="D257" s="43"/>
      <c r="E257" s="15" t="s">
        <v>411</v>
      </c>
    </row>
    <row r="258" spans="1:5" ht="139.5" customHeight="1">
      <c r="A258" s="25"/>
      <c r="B258" s="31" t="s">
        <v>666</v>
      </c>
      <c r="C258" s="15" t="s">
        <v>667</v>
      </c>
      <c r="D258" s="43"/>
      <c r="E258" s="15" t="s">
        <v>411</v>
      </c>
    </row>
    <row r="259" spans="1:5" ht="70" customHeight="1">
      <c r="A259" s="18" t="s">
        <v>425</v>
      </c>
      <c r="B259" s="31" t="s">
        <v>668</v>
      </c>
      <c r="C259" s="15" t="s">
        <v>669</v>
      </c>
      <c r="D259" s="43"/>
      <c r="E259" s="15" t="s">
        <v>411</v>
      </c>
    </row>
    <row r="260" spans="1:5" ht="125.5" customHeight="1">
      <c r="A260" s="27" t="s">
        <v>427</v>
      </c>
      <c r="B260" s="31" t="s">
        <v>778</v>
      </c>
      <c r="C260" s="15" t="s">
        <v>670</v>
      </c>
      <c r="D260" s="43"/>
      <c r="E260" s="15" t="s">
        <v>411</v>
      </c>
    </row>
    <row r="261" spans="1:5" ht="128" customHeight="1">
      <c r="A261" s="24"/>
      <c r="B261" s="31" t="s">
        <v>671</v>
      </c>
      <c r="C261" s="15" t="s">
        <v>875</v>
      </c>
      <c r="D261" s="43"/>
      <c r="E261" s="15" t="s">
        <v>411</v>
      </c>
    </row>
    <row r="262" spans="1:5" ht="123" customHeight="1">
      <c r="A262" s="24"/>
      <c r="B262" s="31" t="s">
        <v>672</v>
      </c>
      <c r="C262" s="15" t="s">
        <v>673</v>
      </c>
      <c r="D262" s="43"/>
      <c r="E262" s="15" t="s">
        <v>411</v>
      </c>
    </row>
    <row r="263" spans="1:5" ht="123.5" customHeight="1">
      <c r="A263" s="24"/>
      <c r="B263" s="31" t="s">
        <v>876</v>
      </c>
      <c r="C263" s="15" t="s">
        <v>674</v>
      </c>
      <c r="D263" s="43"/>
      <c r="E263" s="15" t="s">
        <v>411</v>
      </c>
    </row>
    <row r="264" spans="1:5" ht="56.5" customHeight="1">
      <c r="A264" s="24"/>
      <c r="B264" s="31" t="s">
        <v>675</v>
      </c>
      <c r="C264" s="15" t="s">
        <v>877</v>
      </c>
      <c r="D264" s="43"/>
      <c r="E264" s="15" t="s">
        <v>411</v>
      </c>
    </row>
    <row r="265" spans="1:5" ht="54.5" customHeight="1">
      <c r="A265" s="24"/>
      <c r="B265" s="31" t="s">
        <v>676</v>
      </c>
      <c r="C265" s="15" t="s">
        <v>878</v>
      </c>
      <c r="D265" s="43"/>
      <c r="E265" s="15" t="s">
        <v>411</v>
      </c>
    </row>
    <row r="266" spans="1:5" ht="55.5" customHeight="1">
      <c r="A266" s="24"/>
      <c r="B266" s="31" t="s">
        <v>677</v>
      </c>
      <c r="C266" s="15" t="s">
        <v>879</v>
      </c>
      <c r="D266" s="43"/>
      <c r="E266" s="15" t="s">
        <v>411</v>
      </c>
    </row>
    <row r="267" spans="1:5" ht="57" customHeight="1">
      <c r="A267" s="25"/>
      <c r="B267" s="31" t="s">
        <v>678</v>
      </c>
      <c r="C267" s="15" t="s">
        <v>880</v>
      </c>
      <c r="D267" s="43"/>
      <c r="E267" s="15" t="s">
        <v>411</v>
      </c>
    </row>
    <row r="268" spans="1:5" ht="76" customHeight="1">
      <c r="A268" s="18" t="s">
        <v>428</v>
      </c>
      <c r="B268" s="28" t="s">
        <v>779</v>
      </c>
      <c r="C268" s="15" t="s">
        <v>679</v>
      </c>
      <c r="D268" s="43"/>
      <c r="E268" s="15" t="s">
        <v>411</v>
      </c>
    </row>
    <row r="269" spans="1:5" ht="113.5" customHeight="1">
      <c r="A269" s="27" t="s">
        <v>429</v>
      </c>
      <c r="B269" s="31" t="s">
        <v>680</v>
      </c>
      <c r="C269" s="15" t="s">
        <v>681</v>
      </c>
      <c r="D269" s="43"/>
      <c r="E269" s="15" t="s">
        <v>411</v>
      </c>
    </row>
    <row r="270" spans="1:5" ht="75.5" customHeight="1">
      <c r="A270" s="58"/>
      <c r="B270" s="31" t="s">
        <v>780</v>
      </c>
      <c r="C270" s="15" t="s">
        <v>682</v>
      </c>
      <c r="D270" s="43"/>
      <c r="E270" s="15" t="s">
        <v>411</v>
      </c>
    </row>
    <row r="271" spans="1:5" ht="86.5" customHeight="1">
      <c r="A271" s="27" t="s">
        <v>430</v>
      </c>
      <c r="B271" s="31" t="s">
        <v>881</v>
      </c>
      <c r="C271" s="15" t="s">
        <v>683</v>
      </c>
      <c r="D271" s="43"/>
      <c r="E271" s="15" t="s">
        <v>411</v>
      </c>
    </row>
    <row r="272" spans="1:5" ht="117.5" customHeight="1">
      <c r="A272" s="25"/>
      <c r="B272" s="31" t="s">
        <v>882</v>
      </c>
      <c r="C272" s="15" t="s">
        <v>684</v>
      </c>
      <c r="D272" s="43"/>
      <c r="E272" s="15" t="s">
        <v>411</v>
      </c>
    </row>
    <row r="273" spans="1:5" ht="185" customHeight="1">
      <c r="A273" s="27" t="s">
        <v>685</v>
      </c>
      <c r="B273" s="31" t="s">
        <v>155</v>
      </c>
      <c r="C273" s="15" t="s">
        <v>883</v>
      </c>
      <c r="D273" s="43"/>
      <c r="E273" s="15" t="s">
        <v>411</v>
      </c>
    </row>
    <row r="274" spans="1:5" ht="143.5" customHeight="1">
      <c r="A274" s="24"/>
      <c r="B274" s="31" t="s">
        <v>156</v>
      </c>
      <c r="C274" s="15" t="s">
        <v>686</v>
      </c>
      <c r="D274" s="43"/>
      <c r="E274" s="15" t="s">
        <v>411</v>
      </c>
    </row>
    <row r="275" spans="1:5" ht="126.5" customHeight="1">
      <c r="A275" s="24"/>
      <c r="B275" s="31" t="s">
        <v>781</v>
      </c>
      <c r="C275" s="15" t="s">
        <v>687</v>
      </c>
      <c r="D275" s="43"/>
      <c r="E275" s="15" t="s">
        <v>411</v>
      </c>
    </row>
    <row r="276" spans="1:5" ht="98.5" customHeight="1">
      <c r="A276" s="24"/>
      <c r="B276" s="31" t="s">
        <v>688</v>
      </c>
      <c r="C276" s="15" t="s">
        <v>689</v>
      </c>
      <c r="D276" s="43"/>
      <c r="E276" s="15" t="s">
        <v>411</v>
      </c>
    </row>
    <row r="277" spans="1:5" ht="108" customHeight="1">
      <c r="A277" s="25"/>
      <c r="B277" s="31" t="s">
        <v>690</v>
      </c>
      <c r="C277" s="15" t="s">
        <v>691</v>
      </c>
      <c r="D277" s="43"/>
      <c r="E277" s="15" t="s">
        <v>411</v>
      </c>
    </row>
    <row r="278" spans="1:5" ht="112.5" customHeight="1">
      <c r="A278" s="18" t="s">
        <v>431</v>
      </c>
      <c r="B278" s="28" t="s">
        <v>782</v>
      </c>
      <c r="C278" s="15" t="s">
        <v>692</v>
      </c>
      <c r="D278" s="43"/>
      <c r="E278" s="15" t="s">
        <v>411</v>
      </c>
    </row>
    <row r="279" spans="1:5" ht="133" customHeight="1">
      <c r="A279" s="18" t="s">
        <v>693</v>
      </c>
      <c r="B279" s="28" t="s">
        <v>783</v>
      </c>
      <c r="C279" s="15" t="s">
        <v>694</v>
      </c>
      <c r="D279" s="43"/>
      <c r="E279" s="15" t="s">
        <v>411</v>
      </c>
    </row>
    <row r="280" spans="1:5" ht="44.5" customHeight="1">
      <c r="A280" s="18" t="s">
        <v>432</v>
      </c>
      <c r="B280" s="28" t="s">
        <v>784</v>
      </c>
      <c r="C280" s="15" t="s">
        <v>695</v>
      </c>
      <c r="D280" s="43"/>
      <c r="E280" s="15" t="s">
        <v>411</v>
      </c>
    </row>
    <row r="281" spans="1:5" ht="74.5" customHeight="1">
      <c r="A281" s="18" t="s">
        <v>433</v>
      </c>
      <c r="B281" s="28" t="s">
        <v>785</v>
      </c>
      <c r="C281" s="15" t="s">
        <v>696</v>
      </c>
      <c r="D281" s="43"/>
      <c r="E281" s="15" t="s">
        <v>411</v>
      </c>
    </row>
    <row r="282" spans="1:5" ht="168" customHeight="1">
      <c r="A282" s="18" t="s">
        <v>434</v>
      </c>
      <c r="B282" s="28" t="s">
        <v>786</v>
      </c>
      <c r="C282" s="15" t="s">
        <v>697</v>
      </c>
      <c r="D282" s="43"/>
      <c r="E282" s="15" t="s">
        <v>411</v>
      </c>
    </row>
    <row r="283" spans="1:5" ht="129.5" customHeight="1">
      <c r="A283" s="18" t="s">
        <v>435</v>
      </c>
      <c r="B283" s="31" t="s">
        <v>698</v>
      </c>
      <c r="C283" s="15" t="s">
        <v>699</v>
      </c>
      <c r="D283" s="43"/>
      <c r="E283" s="15" t="s">
        <v>411</v>
      </c>
    </row>
    <row r="284" spans="1:5" ht="150.5" customHeight="1">
      <c r="A284" s="18" t="s">
        <v>436</v>
      </c>
      <c r="B284" s="31" t="s">
        <v>787</v>
      </c>
      <c r="C284" s="15" t="s">
        <v>700</v>
      </c>
      <c r="D284" s="43"/>
      <c r="E284" s="15" t="s">
        <v>411</v>
      </c>
    </row>
    <row r="285" spans="1:5" ht="144.5" customHeight="1">
      <c r="A285" s="58" t="s">
        <v>437</v>
      </c>
      <c r="B285" s="31" t="s">
        <v>701</v>
      </c>
      <c r="C285" s="15" t="s">
        <v>702</v>
      </c>
      <c r="D285" s="43"/>
      <c r="E285" s="15" t="s">
        <v>411</v>
      </c>
    </row>
    <row r="286" spans="1:5" ht="77" customHeight="1">
      <c r="A286" s="27" t="s">
        <v>438</v>
      </c>
      <c r="B286" s="31" t="s">
        <v>788</v>
      </c>
      <c r="C286" s="15" t="s">
        <v>703</v>
      </c>
      <c r="D286" s="43"/>
      <c r="E286" s="15" t="s">
        <v>411</v>
      </c>
    </row>
    <row r="287" spans="1:5" ht="92.5" customHeight="1">
      <c r="A287" s="24"/>
      <c r="B287" s="31" t="s">
        <v>789</v>
      </c>
      <c r="C287" s="15" t="s">
        <v>704</v>
      </c>
      <c r="D287" s="43"/>
      <c r="E287" s="15" t="s">
        <v>411</v>
      </c>
    </row>
    <row r="288" spans="1:5" ht="92" customHeight="1">
      <c r="A288" s="24"/>
      <c r="B288" s="31" t="s">
        <v>790</v>
      </c>
      <c r="C288" s="15" t="s">
        <v>705</v>
      </c>
      <c r="D288" s="43"/>
      <c r="E288" s="15" t="s">
        <v>411</v>
      </c>
    </row>
    <row r="289" spans="1:5" ht="89" customHeight="1">
      <c r="A289" s="24"/>
      <c r="B289" s="31" t="s">
        <v>791</v>
      </c>
      <c r="C289" s="15" t="s">
        <v>706</v>
      </c>
      <c r="D289" s="43"/>
      <c r="E289" s="15" t="s">
        <v>411</v>
      </c>
    </row>
    <row r="290" spans="1:5" ht="82" customHeight="1">
      <c r="A290" s="24"/>
      <c r="B290" s="31" t="s">
        <v>792</v>
      </c>
      <c r="C290" s="15" t="s">
        <v>707</v>
      </c>
      <c r="D290" s="43"/>
      <c r="E290" s="15" t="s">
        <v>411</v>
      </c>
    </row>
    <row r="291" spans="1:5" ht="65" customHeight="1">
      <c r="A291" s="24"/>
      <c r="B291" s="31" t="s">
        <v>793</v>
      </c>
      <c r="C291" s="15" t="s">
        <v>708</v>
      </c>
      <c r="D291" s="43"/>
      <c r="E291" s="15" t="s">
        <v>411</v>
      </c>
    </row>
    <row r="292" spans="1:5" ht="95">
      <c r="A292" s="25"/>
      <c r="B292" s="31" t="s">
        <v>794</v>
      </c>
      <c r="C292" s="15" t="s">
        <v>709</v>
      </c>
      <c r="D292" s="43"/>
      <c r="E292" s="15" t="s">
        <v>411</v>
      </c>
    </row>
    <row r="293" spans="1:5" ht="88.5" customHeight="1">
      <c r="A293" s="18" t="s">
        <v>439</v>
      </c>
      <c r="B293" s="31" t="s">
        <v>710</v>
      </c>
      <c r="C293" s="15" t="s">
        <v>711</v>
      </c>
      <c r="D293" s="43"/>
      <c r="E293" s="15" t="s">
        <v>411</v>
      </c>
    </row>
    <row r="294" spans="1:5" ht="60.5" customHeight="1">
      <c r="A294" s="27" t="s">
        <v>440</v>
      </c>
      <c r="B294" s="37" t="s">
        <v>712</v>
      </c>
      <c r="C294" s="22" t="s">
        <v>713</v>
      </c>
      <c r="D294" s="48"/>
      <c r="E294" s="22" t="s">
        <v>411</v>
      </c>
    </row>
    <row r="295" spans="1:5" ht="29" customHeight="1">
      <c r="A295" s="24"/>
      <c r="B295" s="49" t="s">
        <v>157</v>
      </c>
      <c r="C295" s="44"/>
      <c r="D295" s="50"/>
      <c r="E295" s="24"/>
    </row>
    <row r="296" spans="1:5" ht="74.5" customHeight="1">
      <c r="A296" s="24"/>
      <c r="B296" s="49" t="s">
        <v>714</v>
      </c>
      <c r="C296" s="44"/>
      <c r="D296" s="50"/>
      <c r="E296" s="24"/>
    </row>
    <row r="297" spans="1:5" ht="74.5" customHeight="1">
      <c r="A297" s="24"/>
      <c r="B297" s="51" t="s">
        <v>715</v>
      </c>
      <c r="C297" s="45"/>
      <c r="D297" s="47"/>
      <c r="E297" s="25"/>
    </row>
    <row r="298" spans="1:5" ht="76" customHeight="1">
      <c r="A298" s="25"/>
      <c r="B298" s="31" t="s">
        <v>716</v>
      </c>
      <c r="C298" s="15" t="s">
        <v>717</v>
      </c>
      <c r="D298" s="43"/>
      <c r="E298" s="15" t="s">
        <v>411</v>
      </c>
    </row>
    <row r="299" spans="1:5" ht="65.5" customHeight="1">
      <c r="A299" s="18" t="s">
        <v>441</v>
      </c>
      <c r="B299" s="41" t="s">
        <v>884</v>
      </c>
      <c r="C299" s="15" t="s">
        <v>718</v>
      </c>
      <c r="D299" s="43"/>
      <c r="E299" s="15" t="s">
        <v>411</v>
      </c>
    </row>
    <row r="300" spans="1:5" ht="114.5" customHeight="1">
      <c r="A300" s="27" t="s">
        <v>719</v>
      </c>
      <c r="B300" s="31" t="s">
        <v>795</v>
      </c>
      <c r="C300" s="22" t="s">
        <v>720</v>
      </c>
      <c r="D300" s="43"/>
      <c r="E300" s="22" t="s">
        <v>411</v>
      </c>
    </row>
    <row r="301" spans="1:5">
      <c r="A301" s="24"/>
      <c r="B301" s="37" t="s">
        <v>158</v>
      </c>
      <c r="C301" s="44"/>
      <c r="D301" s="48"/>
      <c r="E301" s="24"/>
    </row>
    <row r="302" spans="1:5" ht="47" customHeight="1">
      <c r="A302" s="24"/>
      <c r="B302" s="35" t="s">
        <v>885</v>
      </c>
      <c r="C302" s="44"/>
      <c r="D302" s="50"/>
      <c r="E302" s="24"/>
    </row>
    <row r="303" spans="1:5" ht="54" customHeight="1">
      <c r="A303" s="24"/>
      <c r="B303" s="49" t="s">
        <v>796</v>
      </c>
      <c r="C303" s="44"/>
      <c r="D303" s="50"/>
      <c r="E303" s="24"/>
    </row>
    <row r="304" spans="1:5" ht="54" customHeight="1">
      <c r="A304" s="24"/>
      <c r="B304" s="34" t="s">
        <v>886</v>
      </c>
      <c r="C304" s="44"/>
      <c r="D304" s="47"/>
      <c r="E304" s="24"/>
    </row>
    <row r="305" spans="1:5" ht="23.5" customHeight="1">
      <c r="A305" s="24"/>
      <c r="B305" s="37" t="s">
        <v>159</v>
      </c>
      <c r="C305" s="44"/>
      <c r="D305" s="48"/>
      <c r="E305" s="24"/>
    </row>
    <row r="306" spans="1:5" ht="29.5" customHeight="1">
      <c r="A306" s="24"/>
      <c r="B306" s="49" t="s">
        <v>797</v>
      </c>
      <c r="C306" s="44"/>
      <c r="D306" s="50"/>
      <c r="E306" s="24"/>
    </row>
    <row r="307" spans="1:5" ht="35" customHeight="1">
      <c r="A307" s="24"/>
      <c r="B307" s="49" t="s">
        <v>798</v>
      </c>
      <c r="C307" s="44"/>
      <c r="D307" s="50"/>
      <c r="E307" s="24"/>
    </row>
    <row r="308" spans="1:5" ht="37" customHeight="1">
      <c r="A308" s="24"/>
      <c r="B308" s="51" t="s">
        <v>799</v>
      </c>
      <c r="C308" s="44"/>
      <c r="D308" s="47"/>
      <c r="E308" s="24"/>
    </row>
    <row r="309" spans="1:5">
      <c r="A309" s="24"/>
      <c r="B309" s="37" t="s">
        <v>160</v>
      </c>
      <c r="C309" s="44"/>
      <c r="D309" s="48"/>
      <c r="E309" s="24"/>
    </row>
    <row r="310" spans="1:5" ht="25.5" customHeight="1">
      <c r="A310" s="24"/>
      <c r="B310" s="49" t="s">
        <v>800</v>
      </c>
      <c r="C310" s="44"/>
      <c r="D310" s="50"/>
      <c r="E310" s="24"/>
    </row>
    <row r="311" spans="1:5" ht="34" customHeight="1">
      <c r="A311" s="24"/>
      <c r="B311" s="49" t="s">
        <v>801</v>
      </c>
      <c r="C311" s="44"/>
      <c r="D311" s="50"/>
      <c r="E311" s="24"/>
    </row>
    <row r="312" spans="1:5" ht="36" customHeight="1">
      <c r="A312" s="25"/>
      <c r="B312" s="51" t="s">
        <v>802</v>
      </c>
      <c r="C312" s="45"/>
      <c r="D312" s="47"/>
      <c r="E312" s="25"/>
    </row>
    <row r="313" spans="1:5" ht="76.5" customHeight="1">
      <c r="A313" s="27" t="s">
        <v>721</v>
      </c>
      <c r="B313" s="31" t="s">
        <v>803</v>
      </c>
      <c r="C313" s="22" t="s">
        <v>722</v>
      </c>
      <c r="D313" s="43"/>
      <c r="E313" s="22" t="s">
        <v>411</v>
      </c>
    </row>
    <row r="314" spans="1:5">
      <c r="A314" s="24"/>
      <c r="B314" s="37" t="s">
        <v>161</v>
      </c>
      <c r="C314" s="44"/>
      <c r="D314" s="48"/>
      <c r="E314" s="24"/>
    </row>
    <row r="315" spans="1:5" ht="27.5" customHeight="1">
      <c r="A315" s="24"/>
      <c r="B315" s="49" t="s">
        <v>162</v>
      </c>
      <c r="C315" s="44"/>
      <c r="D315" s="50"/>
      <c r="E315" s="24"/>
    </row>
    <row r="316" spans="1:5" ht="32" customHeight="1">
      <c r="A316" s="24"/>
      <c r="B316" s="49" t="s">
        <v>887</v>
      </c>
      <c r="C316" s="44"/>
      <c r="D316" s="50"/>
      <c r="E316" s="24"/>
    </row>
    <row r="317" spans="1:5" ht="30.5" customHeight="1">
      <c r="A317" s="24"/>
      <c r="B317" s="51" t="s">
        <v>888</v>
      </c>
      <c r="C317" s="44"/>
      <c r="D317" s="47"/>
      <c r="E317" s="24"/>
    </row>
    <row r="318" spans="1:5">
      <c r="A318" s="24"/>
      <c r="B318" s="37" t="s">
        <v>163</v>
      </c>
      <c r="C318" s="44"/>
      <c r="D318" s="48"/>
      <c r="E318" s="24"/>
    </row>
    <row r="319" spans="1:5" ht="25" customHeight="1">
      <c r="A319" s="24"/>
      <c r="B319" s="49" t="s">
        <v>889</v>
      </c>
      <c r="C319" s="44"/>
      <c r="D319" s="50"/>
      <c r="E319" s="24"/>
    </row>
    <row r="320" spans="1:5" ht="33.5" customHeight="1">
      <c r="A320" s="24"/>
      <c r="B320" s="49" t="s">
        <v>890</v>
      </c>
      <c r="C320" s="44"/>
      <c r="D320" s="50"/>
      <c r="E320" s="24"/>
    </row>
    <row r="321" spans="1:5" ht="37.5" customHeight="1">
      <c r="A321" s="25"/>
      <c r="B321" s="51" t="s">
        <v>164</v>
      </c>
      <c r="C321" s="44"/>
      <c r="D321" s="47"/>
      <c r="E321" s="24"/>
    </row>
    <row r="322" spans="1:5" ht="84" customHeight="1">
      <c r="A322" s="27" t="s">
        <v>723</v>
      </c>
      <c r="B322" s="31" t="s">
        <v>804</v>
      </c>
      <c r="C322" s="22" t="s">
        <v>724</v>
      </c>
      <c r="D322" s="43"/>
      <c r="E322" s="22" t="s">
        <v>411</v>
      </c>
    </row>
    <row r="323" spans="1:5" ht="27" customHeight="1">
      <c r="A323" s="24"/>
      <c r="B323" s="31" t="s">
        <v>165</v>
      </c>
      <c r="C323" s="44"/>
      <c r="D323" s="43"/>
      <c r="E323" s="24"/>
    </row>
    <row r="324" spans="1:5" ht="32" customHeight="1">
      <c r="A324" s="24"/>
      <c r="B324" s="31" t="s">
        <v>166</v>
      </c>
      <c r="C324" s="44"/>
      <c r="D324" s="43"/>
      <c r="E324" s="24"/>
    </row>
    <row r="325" spans="1:5" ht="33" customHeight="1">
      <c r="A325" s="25"/>
      <c r="B325" s="31" t="s">
        <v>167</v>
      </c>
      <c r="C325" s="45"/>
      <c r="D325" s="43"/>
      <c r="E325" s="25"/>
    </row>
    <row r="326" spans="1:5" ht="115" customHeight="1">
      <c r="A326" s="27" t="s">
        <v>725</v>
      </c>
      <c r="B326" s="37" t="s">
        <v>805</v>
      </c>
      <c r="C326" s="22" t="s">
        <v>726</v>
      </c>
      <c r="D326" s="48"/>
      <c r="E326" s="22" t="s">
        <v>411</v>
      </c>
    </row>
    <row r="327" spans="1:5">
      <c r="A327" s="24"/>
      <c r="B327" s="49" t="s">
        <v>168</v>
      </c>
      <c r="C327" s="44"/>
      <c r="D327" s="50"/>
      <c r="E327" s="24"/>
    </row>
    <row r="328" spans="1:5" ht="42" customHeight="1">
      <c r="A328" s="24"/>
      <c r="B328" s="49" t="s">
        <v>169</v>
      </c>
      <c r="C328" s="44"/>
      <c r="D328" s="50"/>
      <c r="E328" s="24"/>
    </row>
    <row r="329" spans="1:5" ht="46.5" customHeight="1">
      <c r="A329" s="24"/>
      <c r="B329" s="49" t="s">
        <v>170</v>
      </c>
      <c r="C329" s="44"/>
      <c r="D329" s="50"/>
      <c r="E329" s="24"/>
    </row>
    <row r="330" spans="1:5" ht="48.5" customHeight="1">
      <c r="A330" s="24"/>
      <c r="B330" s="49" t="s">
        <v>171</v>
      </c>
      <c r="C330" s="44"/>
      <c r="D330" s="50"/>
      <c r="E330" s="24"/>
    </row>
    <row r="331" spans="1:5">
      <c r="A331" s="24"/>
      <c r="B331" s="49" t="s">
        <v>172</v>
      </c>
      <c r="C331" s="44"/>
      <c r="D331" s="50"/>
      <c r="E331" s="24"/>
    </row>
    <row r="332" spans="1:5" ht="29" customHeight="1">
      <c r="A332" s="24"/>
      <c r="B332" s="49" t="s">
        <v>173</v>
      </c>
      <c r="C332" s="44"/>
      <c r="D332" s="50"/>
      <c r="E332" s="24"/>
    </row>
    <row r="333" spans="1:5" ht="32.5" customHeight="1">
      <c r="A333" s="24"/>
      <c r="B333" s="49" t="s">
        <v>174</v>
      </c>
      <c r="C333" s="44"/>
      <c r="D333" s="50"/>
      <c r="E333" s="24"/>
    </row>
    <row r="334" spans="1:5" ht="34.5" customHeight="1">
      <c r="A334" s="24"/>
      <c r="B334" s="49" t="s">
        <v>175</v>
      </c>
      <c r="C334" s="44"/>
      <c r="D334" s="50"/>
      <c r="E334" s="24"/>
    </row>
    <row r="335" spans="1:5">
      <c r="A335" s="24"/>
      <c r="B335" s="49" t="s">
        <v>176</v>
      </c>
      <c r="C335" s="44"/>
      <c r="D335" s="50"/>
      <c r="E335" s="24"/>
    </row>
    <row r="336" spans="1:5" ht="25" customHeight="1">
      <c r="A336" s="24"/>
      <c r="B336" s="49" t="s">
        <v>177</v>
      </c>
      <c r="C336" s="44"/>
      <c r="D336" s="50"/>
      <c r="E336" s="24"/>
    </row>
    <row r="337" spans="1:5" ht="36" customHeight="1">
      <c r="A337" s="24"/>
      <c r="B337" s="49" t="s">
        <v>178</v>
      </c>
      <c r="C337" s="44"/>
      <c r="D337" s="50"/>
      <c r="E337" s="24"/>
    </row>
    <row r="338" spans="1:5" ht="32" customHeight="1">
      <c r="A338" s="24"/>
      <c r="B338" s="49" t="s">
        <v>179</v>
      </c>
      <c r="C338" s="44"/>
      <c r="D338" s="50"/>
      <c r="E338" s="24"/>
    </row>
    <row r="339" spans="1:5">
      <c r="A339" s="24"/>
      <c r="B339" s="49" t="s">
        <v>180</v>
      </c>
      <c r="C339" s="44"/>
      <c r="D339" s="50"/>
      <c r="E339" s="24"/>
    </row>
    <row r="340" spans="1:5" ht="29.5" customHeight="1">
      <c r="A340" s="24"/>
      <c r="B340" s="49" t="s">
        <v>181</v>
      </c>
      <c r="C340" s="44"/>
      <c r="D340" s="50"/>
      <c r="E340" s="24"/>
    </row>
    <row r="341" spans="1:5" ht="35.5" customHeight="1">
      <c r="A341" s="24"/>
      <c r="B341" s="49" t="s">
        <v>182</v>
      </c>
      <c r="C341" s="44"/>
      <c r="D341" s="50"/>
      <c r="E341" s="24"/>
    </row>
    <row r="342" spans="1:5" ht="38.5" customHeight="1">
      <c r="A342" s="24"/>
      <c r="B342" s="51" t="s">
        <v>183</v>
      </c>
      <c r="C342" s="45"/>
      <c r="D342" s="47"/>
      <c r="E342" s="25"/>
    </row>
    <row r="343" spans="1:5" ht="88.5" customHeight="1">
      <c r="A343" s="24"/>
      <c r="B343" s="32" t="s">
        <v>806</v>
      </c>
      <c r="C343" s="22" t="s">
        <v>727</v>
      </c>
      <c r="D343" s="48"/>
      <c r="E343" s="22" t="s">
        <v>411</v>
      </c>
    </row>
    <row r="344" spans="1:5">
      <c r="A344" s="24"/>
      <c r="B344" s="49" t="s">
        <v>184</v>
      </c>
      <c r="C344" s="44"/>
      <c r="D344" s="50"/>
      <c r="E344" s="24"/>
    </row>
    <row r="345" spans="1:5" ht="26" customHeight="1">
      <c r="A345" s="24"/>
      <c r="B345" s="49" t="s">
        <v>185</v>
      </c>
      <c r="C345" s="44"/>
      <c r="D345" s="50"/>
      <c r="E345" s="24"/>
    </row>
    <row r="346" spans="1:5" ht="33.5" customHeight="1">
      <c r="A346" s="24"/>
      <c r="B346" s="49" t="s">
        <v>186</v>
      </c>
      <c r="C346" s="44"/>
      <c r="D346" s="50"/>
      <c r="E346" s="24"/>
    </row>
    <row r="347" spans="1:5" ht="34" customHeight="1">
      <c r="A347" s="24"/>
      <c r="B347" s="49" t="s">
        <v>187</v>
      </c>
      <c r="C347" s="44"/>
      <c r="D347" s="50"/>
      <c r="E347" s="24"/>
    </row>
    <row r="348" spans="1:5" ht="14.5" customHeight="1">
      <c r="A348" s="24"/>
      <c r="B348" s="49" t="s">
        <v>188</v>
      </c>
      <c r="C348" s="44"/>
      <c r="D348" s="50"/>
      <c r="E348" s="24"/>
    </row>
    <row r="349" spans="1:5" ht="26.5" customHeight="1">
      <c r="A349" s="24"/>
      <c r="B349" s="49" t="s">
        <v>189</v>
      </c>
      <c r="C349" s="44"/>
      <c r="D349" s="50"/>
      <c r="E349" s="24"/>
    </row>
    <row r="350" spans="1:5" ht="32" customHeight="1">
      <c r="A350" s="24"/>
      <c r="B350" s="49" t="s">
        <v>190</v>
      </c>
      <c r="C350" s="44"/>
      <c r="D350" s="50"/>
      <c r="E350" s="24"/>
    </row>
    <row r="351" spans="1:5" ht="32.5" customHeight="1">
      <c r="A351" s="24"/>
      <c r="B351" s="49" t="s">
        <v>191</v>
      </c>
      <c r="C351" s="44"/>
      <c r="D351" s="50"/>
      <c r="E351" s="24"/>
    </row>
    <row r="352" spans="1:5">
      <c r="A352" s="24"/>
      <c r="B352" s="49" t="s">
        <v>192</v>
      </c>
      <c r="C352" s="44"/>
      <c r="D352" s="50"/>
      <c r="E352" s="24"/>
    </row>
    <row r="353" spans="1:5" ht="26.5" customHeight="1">
      <c r="A353" s="24"/>
      <c r="B353" s="49" t="s">
        <v>193</v>
      </c>
      <c r="C353" s="44"/>
      <c r="D353" s="50"/>
      <c r="E353" s="24"/>
    </row>
    <row r="354" spans="1:5" ht="34.5" customHeight="1">
      <c r="A354" s="24"/>
      <c r="B354" s="49" t="s">
        <v>194</v>
      </c>
      <c r="C354" s="44"/>
      <c r="D354" s="50"/>
      <c r="E354" s="24"/>
    </row>
    <row r="355" spans="1:5" ht="34" customHeight="1">
      <c r="A355" s="24"/>
      <c r="B355" s="49" t="s">
        <v>195</v>
      </c>
      <c r="C355" s="44"/>
      <c r="D355" s="50"/>
      <c r="E355" s="24"/>
    </row>
    <row r="356" spans="1:5">
      <c r="A356" s="24"/>
      <c r="B356" s="49" t="s">
        <v>196</v>
      </c>
      <c r="C356" s="44"/>
      <c r="D356" s="50"/>
      <c r="E356" s="24"/>
    </row>
    <row r="357" spans="1:5" ht="23.5" customHeight="1">
      <c r="A357" s="24"/>
      <c r="B357" s="49" t="s">
        <v>185</v>
      </c>
      <c r="C357" s="44"/>
      <c r="D357" s="50"/>
      <c r="E357" s="24"/>
    </row>
    <row r="358" spans="1:5" ht="32" customHeight="1">
      <c r="A358" s="24"/>
      <c r="B358" s="49" t="s">
        <v>186</v>
      </c>
      <c r="C358" s="44"/>
      <c r="D358" s="50"/>
      <c r="E358" s="24"/>
    </row>
    <row r="359" spans="1:5" ht="32" customHeight="1">
      <c r="A359" s="24"/>
      <c r="B359" s="49" t="s">
        <v>197</v>
      </c>
      <c r="C359" s="44"/>
      <c r="D359" s="50"/>
      <c r="E359" s="24"/>
    </row>
    <row r="360" spans="1:5">
      <c r="A360" s="24"/>
      <c r="B360" s="49" t="s">
        <v>198</v>
      </c>
      <c r="C360" s="44"/>
      <c r="D360" s="50"/>
      <c r="E360" s="24"/>
    </row>
    <row r="361" spans="1:5" ht="23.5" customHeight="1">
      <c r="A361" s="24"/>
      <c r="B361" s="49" t="s">
        <v>199</v>
      </c>
      <c r="C361" s="44"/>
      <c r="D361" s="50"/>
      <c r="E361" s="24"/>
    </row>
    <row r="362" spans="1:5" ht="31" customHeight="1">
      <c r="A362" s="24"/>
      <c r="B362" s="49" t="s">
        <v>200</v>
      </c>
      <c r="C362" s="44"/>
      <c r="D362" s="50"/>
      <c r="E362" s="24"/>
    </row>
    <row r="363" spans="1:5" ht="37.5" customHeight="1">
      <c r="A363" s="24"/>
      <c r="B363" s="49" t="s">
        <v>201</v>
      </c>
      <c r="C363" s="44"/>
      <c r="D363" s="50"/>
      <c r="E363" s="24"/>
    </row>
    <row r="364" spans="1:5">
      <c r="A364" s="24"/>
      <c r="B364" s="49" t="s">
        <v>202</v>
      </c>
      <c r="C364" s="44"/>
      <c r="D364" s="50"/>
      <c r="E364" s="24"/>
    </row>
    <row r="365" spans="1:5" ht="28" customHeight="1">
      <c r="A365" s="24"/>
      <c r="B365" s="49" t="s">
        <v>203</v>
      </c>
      <c r="C365" s="44"/>
      <c r="D365" s="50"/>
      <c r="E365" s="24"/>
    </row>
    <row r="366" spans="1:5" ht="32.5" customHeight="1">
      <c r="A366" s="24"/>
      <c r="B366" s="49" t="s">
        <v>204</v>
      </c>
      <c r="C366" s="44"/>
      <c r="D366" s="50"/>
      <c r="E366" s="24"/>
    </row>
    <row r="367" spans="1:5" ht="31" customHeight="1">
      <c r="A367" s="24"/>
      <c r="B367" s="49" t="s">
        <v>205</v>
      </c>
      <c r="C367" s="44"/>
      <c r="D367" s="50"/>
      <c r="E367" s="24"/>
    </row>
    <row r="368" spans="1:5">
      <c r="A368" s="24"/>
      <c r="B368" s="49" t="s">
        <v>206</v>
      </c>
      <c r="C368" s="44"/>
      <c r="D368" s="50"/>
      <c r="E368" s="24"/>
    </row>
    <row r="369" spans="1:5" ht="29" customHeight="1">
      <c r="A369" s="24"/>
      <c r="B369" s="49" t="s">
        <v>207</v>
      </c>
      <c r="C369" s="44"/>
      <c r="D369" s="50"/>
      <c r="E369" s="24"/>
    </row>
    <row r="370" spans="1:5" ht="33.5" customHeight="1">
      <c r="A370" s="24"/>
      <c r="B370" s="49" t="s">
        <v>208</v>
      </c>
      <c r="C370" s="44"/>
      <c r="D370" s="50"/>
      <c r="E370" s="24"/>
    </row>
    <row r="371" spans="1:5" ht="38" customHeight="1">
      <c r="A371" s="24"/>
      <c r="B371" s="49" t="s">
        <v>209</v>
      </c>
      <c r="C371" s="44"/>
      <c r="D371" s="50"/>
      <c r="E371" s="24"/>
    </row>
    <row r="372" spans="1:5" ht="20.5" customHeight="1">
      <c r="A372" s="24"/>
      <c r="B372" s="49" t="s">
        <v>210</v>
      </c>
      <c r="C372" s="44"/>
      <c r="D372" s="50"/>
      <c r="E372" s="24"/>
    </row>
    <row r="373" spans="1:5" ht="26" customHeight="1">
      <c r="A373" s="24"/>
      <c r="B373" s="49" t="s">
        <v>211</v>
      </c>
      <c r="C373" s="44"/>
      <c r="D373" s="50"/>
      <c r="E373" s="24"/>
    </row>
    <row r="374" spans="1:5" ht="35" customHeight="1">
      <c r="A374" s="24"/>
      <c r="B374" s="49" t="s">
        <v>212</v>
      </c>
      <c r="C374" s="44"/>
      <c r="D374" s="50"/>
      <c r="E374" s="24"/>
    </row>
    <row r="375" spans="1:5" ht="35" customHeight="1">
      <c r="A375" s="24"/>
      <c r="B375" s="49" t="s">
        <v>213</v>
      </c>
      <c r="C375" s="44"/>
      <c r="D375" s="50"/>
      <c r="E375" s="24"/>
    </row>
    <row r="376" spans="1:5">
      <c r="A376" s="24"/>
      <c r="B376" s="49" t="s">
        <v>214</v>
      </c>
      <c r="C376" s="44"/>
      <c r="D376" s="50"/>
      <c r="E376" s="24"/>
    </row>
    <row r="377" spans="1:5" ht="25" customHeight="1">
      <c r="A377" s="24"/>
      <c r="B377" s="49" t="s">
        <v>215</v>
      </c>
      <c r="C377" s="44"/>
      <c r="D377" s="50"/>
      <c r="E377" s="24"/>
    </row>
    <row r="378" spans="1:5" ht="33.5" customHeight="1">
      <c r="A378" s="24"/>
      <c r="B378" s="49" t="s">
        <v>216</v>
      </c>
      <c r="C378" s="44"/>
      <c r="D378" s="50"/>
      <c r="E378" s="24"/>
    </row>
    <row r="379" spans="1:5" ht="33" customHeight="1">
      <c r="A379" s="24"/>
      <c r="B379" s="49" t="s">
        <v>217</v>
      </c>
      <c r="C379" s="44"/>
      <c r="D379" s="50"/>
      <c r="E379" s="24"/>
    </row>
    <row r="380" spans="1:5">
      <c r="A380" s="24"/>
      <c r="B380" s="49" t="s">
        <v>218</v>
      </c>
      <c r="C380" s="44"/>
      <c r="D380" s="50"/>
      <c r="E380" s="24"/>
    </row>
    <row r="381" spans="1:5" ht="24.5" customHeight="1">
      <c r="A381" s="24"/>
      <c r="B381" s="49" t="s">
        <v>219</v>
      </c>
      <c r="C381" s="44"/>
      <c r="D381" s="50"/>
      <c r="E381" s="24"/>
    </row>
    <row r="382" spans="1:5" ht="32" customHeight="1">
      <c r="A382" s="24"/>
      <c r="B382" s="49" t="s">
        <v>220</v>
      </c>
      <c r="C382" s="44"/>
      <c r="D382" s="50"/>
      <c r="E382" s="24"/>
    </row>
    <row r="383" spans="1:5" ht="35" customHeight="1">
      <c r="A383" s="24"/>
      <c r="B383" s="49" t="s">
        <v>221</v>
      </c>
      <c r="C383" s="44"/>
      <c r="D383" s="50"/>
      <c r="E383" s="24"/>
    </row>
    <row r="384" spans="1:5">
      <c r="A384" s="24"/>
      <c r="B384" s="49" t="s">
        <v>222</v>
      </c>
      <c r="C384" s="44"/>
      <c r="D384" s="50"/>
      <c r="E384" s="24"/>
    </row>
    <row r="385" spans="1:10" ht="29.5" customHeight="1">
      <c r="A385" s="24"/>
      <c r="B385" s="49" t="s">
        <v>223</v>
      </c>
      <c r="C385" s="44"/>
      <c r="D385" s="50"/>
      <c r="E385" s="24"/>
    </row>
    <row r="386" spans="1:10" ht="35" customHeight="1">
      <c r="A386" s="24"/>
      <c r="B386" s="49" t="s">
        <v>224</v>
      </c>
      <c r="C386" s="44"/>
      <c r="D386" s="50"/>
      <c r="E386" s="24"/>
    </row>
    <row r="387" spans="1:10" ht="32.5" customHeight="1">
      <c r="A387" s="24"/>
      <c r="B387" s="49" t="s">
        <v>225</v>
      </c>
      <c r="C387" s="44"/>
      <c r="D387" s="50"/>
      <c r="E387" s="24"/>
    </row>
    <row r="388" spans="1:10">
      <c r="A388" s="24"/>
      <c r="B388" s="49" t="s">
        <v>226</v>
      </c>
      <c r="C388" s="44"/>
      <c r="D388" s="50"/>
      <c r="E388" s="24"/>
    </row>
    <row r="389" spans="1:10" ht="23.5" customHeight="1">
      <c r="A389" s="24"/>
      <c r="B389" s="49" t="s">
        <v>227</v>
      </c>
      <c r="C389" s="44"/>
      <c r="D389" s="50"/>
      <c r="E389" s="24"/>
    </row>
    <row r="390" spans="1:10" ht="32.5" customHeight="1">
      <c r="A390" s="24"/>
      <c r="B390" s="49" t="s">
        <v>228</v>
      </c>
      <c r="C390" s="44"/>
      <c r="D390" s="50"/>
      <c r="E390" s="24"/>
    </row>
    <row r="391" spans="1:10" ht="34" customHeight="1">
      <c r="A391" s="24"/>
      <c r="B391" s="49" t="s">
        <v>229</v>
      </c>
      <c r="C391" s="44"/>
      <c r="D391" s="50"/>
      <c r="E391" s="24"/>
    </row>
    <row r="392" spans="1:10">
      <c r="A392" s="24"/>
      <c r="B392" s="49" t="s">
        <v>230</v>
      </c>
      <c r="C392" s="44"/>
      <c r="D392" s="50"/>
      <c r="E392" s="24"/>
    </row>
    <row r="393" spans="1:10" ht="26.5" customHeight="1">
      <c r="A393" s="24"/>
      <c r="B393" s="49" t="s">
        <v>231</v>
      </c>
      <c r="C393" s="44"/>
      <c r="D393" s="50"/>
      <c r="E393" s="24"/>
    </row>
    <row r="394" spans="1:10" ht="34.5" customHeight="1">
      <c r="A394" s="24"/>
      <c r="B394" s="49" t="s">
        <v>232</v>
      </c>
      <c r="C394" s="44"/>
      <c r="D394" s="50"/>
      <c r="E394" s="24"/>
    </row>
    <row r="395" spans="1:10" ht="34.5" customHeight="1">
      <c r="A395" s="24"/>
      <c r="B395" s="49" t="s">
        <v>233</v>
      </c>
      <c r="C395" s="44"/>
      <c r="D395" s="50"/>
      <c r="E395" s="24"/>
    </row>
    <row r="396" spans="1:10">
      <c r="A396" s="24"/>
      <c r="B396" s="49" t="s">
        <v>234</v>
      </c>
      <c r="C396" s="44"/>
      <c r="D396" s="50"/>
      <c r="E396" s="24"/>
    </row>
    <row r="397" spans="1:10" ht="24.5" customHeight="1">
      <c r="A397" s="24"/>
      <c r="B397" s="49" t="s">
        <v>235</v>
      </c>
      <c r="C397" s="44"/>
      <c r="D397" s="50"/>
      <c r="E397" s="24"/>
    </row>
    <row r="398" spans="1:10" ht="33.5" customHeight="1">
      <c r="A398" s="24"/>
      <c r="B398" s="49" t="s">
        <v>236</v>
      </c>
      <c r="C398" s="44"/>
      <c r="D398" s="50"/>
      <c r="E398" s="24"/>
    </row>
    <row r="399" spans="1:10" ht="33.5" customHeight="1">
      <c r="A399" s="25"/>
      <c r="B399" s="12" t="s">
        <v>237</v>
      </c>
      <c r="C399" s="45"/>
      <c r="D399" s="47"/>
      <c r="E399" s="25"/>
    </row>
    <row r="400" spans="1:10" ht="19">
      <c r="A400" s="120" t="s">
        <v>1028</v>
      </c>
      <c r="B400" s="120"/>
      <c r="C400" s="121" t="s">
        <v>984</v>
      </c>
      <c r="D400" s="122"/>
      <c r="E400" s="121"/>
      <c r="F400" s="123"/>
      <c r="G400" s="123"/>
      <c r="H400" s="123"/>
      <c r="I400" s="123"/>
      <c r="J400" s="123"/>
    </row>
    <row r="401" spans="1:10" ht="24.5" customHeight="1">
      <c r="A401" s="124"/>
      <c r="B401" s="125" t="s">
        <v>985</v>
      </c>
      <c r="C401" s="124"/>
      <c r="D401" s="126"/>
      <c r="E401" s="127"/>
      <c r="I401" s="123"/>
      <c r="J401" s="123"/>
    </row>
    <row r="402" spans="1:10" ht="24.5" customHeight="1">
      <c r="A402" s="124"/>
      <c r="B402" s="125" t="s">
        <v>986</v>
      </c>
      <c r="C402" s="124"/>
      <c r="D402" s="126"/>
      <c r="E402" s="127"/>
      <c r="I402" s="123"/>
      <c r="J402" s="123"/>
    </row>
    <row r="403" spans="1:10" ht="19">
      <c r="A403" s="124"/>
      <c r="B403" s="125" t="s">
        <v>987</v>
      </c>
      <c r="C403" s="124"/>
      <c r="D403" s="126"/>
      <c r="E403" s="125" t="s">
        <v>988</v>
      </c>
      <c r="I403" s="123"/>
      <c r="J403" s="123"/>
    </row>
    <row r="404" spans="1:10" ht="18">
      <c r="A404" s="124"/>
      <c r="B404" s="125" t="s">
        <v>989</v>
      </c>
      <c r="C404" s="124"/>
      <c r="D404" s="126"/>
      <c r="E404" s="125"/>
      <c r="I404" s="123"/>
      <c r="J404" s="123"/>
    </row>
    <row r="405" spans="1:10" ht="18">
      <c r="A405" s="124"/>
      <c r="B405" s="125" t="s">
        <v>990</v>
      </c>
      <c r="C405" s="124"/>
      <c r="D405" s="126"/>
      <c r="E405" s="125"/>
      <c r="I405" s="123"/>
      <c r="J405" s="123"/>
    </row>
    <row r="406" spans="1:10" ht="18">
      <c r="A406" s="124"/>
      <c r="B406" s="125" t="s">
        <v>991</v>
      </c>
      <c r="C406" s="124"/>
      <c r="D406" s="126"/>
      <c r="E406" s="125" t="s">
        <v>992</v>
      </c>
      <c r="I406" s="123"/>
      <c r="J406" s="123"/>
    </row>
    <row r="407" spans="1:10" ht="28.5">
      <c r="A407" s="124"/>
      <c r="B407" s="125" t="s">
        <v>993</v>
      </c>
      <c r="C407" s="124"/>
      <c r="D407" s="126"/>
      <c r="E407" s="125" t="s">
        <v>994</v>
      </c>
      <c r="I407" s="123"/>
      <c r="J407" s="123"/>
    </row>
    <row r="408" spans="1:10" ht="19">
      <c r="A408" s="124"/>
      <c r="B408" s="125" t="s">
        <v>995</v>
      </c>
      <c r="C408" s="124"/>
      <c r="D408" s="126"/>
      <c r="E408" s="125"/>
      <c r="I408" s="123"/>
      <c r="J408" s="123"/>
    </row>
    <row r="409" spans="1:10" ht="18">
      <c r="A409" s="124"/>
      <c r="B409" s="125" t="s">
        <v>996</v>
      </c>
      <c r="C409" s="124"/>
      <c r="D409" s="126"/>
      <c r="E409" s="125" t="s">
        <v>997</v>
      </c>
      <c r="I409" s="123"/>
      <c r="J409" s="123"/>
    </row>
    <row r="410" spans="1:10" ht="19">
      <c r="A410" s="124"/>
      <c r="B410" s="125" t="s">
        <v>998</v>
      </c>
      <c r="C410" s="124"/>
      <c r="D410" s="126"/>
      <c r="E410" s="125" t="s">
        <v>999</v>
      </c>
      <c r="I410" s="123"/>
      <c r="J410" s="123"/>
    </row>
    <row r="411" spans="1:10" ht="18">
      <c r="A411" s="124"/>
      <c r="B411" s="125" t="s">
        <v>1000</v>
      </c>
      <c r="C411" s="124"/>
      <c r="D411" s="126"/>
      <c r="E411" s="125" t="s">
        <v>1001</v>
      </c>
      <c r="I411" s="123"/>
      <c r="J411" s="123"/>
    </row>
    <row r="412" spans="1:10" ht="18">
      <c r="A412" s="124"/>
      <c r="B412" s="125" t="s">
        <v>1002</v>
      </c>
      <c r="C412" s="124"/>
      <c r="D412" s="126"/>
      <c r="E412" s="125"/>
      <c r="I412" s="123"/>
      <c r="J412" s="123"/>
    </row>
    <row r="413" spans="1:10" ht="19">
      <c r="A413" s="124"/>
      <c r="B413" s="125" t="s">
        <v>1003</v>
      </c>
      <c r="C413" s="124"/>
      <c r="D413" s="126"/>
      <c r="E413" s="125"/>
      <c r="I413" s="123"/>
      <c r="J413" s="123"/>
    </row>
    <row r="414" spans="1:10" ht="33" customHeight="1">
      <c r="A414" s="124"/>
      <c r="B414" s="125" t="s">
        <v>1004</v>
      </c>
      <c r="C414" s="124"/>
      <c r="D414" s="126"/>
      <c r="E414" s="125"/>
      <c r="I414" s="123"/>
      <c r="J414" s="123"/>
    </row>
    <row r="415" spans="1:10" ht="19">
      <c r="A415" s="124"/>
      <c r="B415" s="125" t="s">
        <v>1005</v>
      </c>
      <c r="C415" s="124"/>
      <c r="D415" s="126"/>
      <c r="E415" s="125"/>
      <c r="I415" s="123"/>
      <c r="J415" s="123"/>
    </row>
    <row r="416" spans="1:10" ht="19">
      <c r="A416" s="124"/>
      <c r="B416" s="125" t="s">
        <v>1006</v>
      </c>
      <c r="C416" s="124"/>
      <c r="D416" s="126"/>
      <c r="E416" s="125"/>
      <c r="I416" s="123"/>
      <c r="J416" s="123"/>
    </row>
    <row r="417" spans="1:10" ht="19">
      <c r="A417" s="124"/>
      <c r="B417" s="125" t="s">
        <v>1007</v>
      </c>
      <c r="C417" s="124"/>
      <c r="D417" s="126"/>
      <c r="E417" s="125"/>
      <c r="I417" s="123"/>
      <c r="J417" s="123"/>
    </row>
    <row r="418" spans="1:10" ht="18">
      <c r="A418" s="124"/>
      <c r="B418" s="125" t="s">
        <v>1008</v>
      </c>
      <c r="C418" s="124"/>
      <c r="D418" s="126"/>
      <c r="E418" s="125"/>
      <c r="J418" s="123"/>
    </row>
    <row r="419" spans="1:10" ht="18">
      <c r="A419" s="124"/>
      <c r="B419" s="125" t="s">
        <v>1009</v>
      </c>
      <c r="C419" s="124"/>
      <c r="D419" s="126"/>
      <c r="E419" s="125"/>
      <c r="J419" s="123"/>
    </row>
    <row r="420" spans="1:10" ht="18">
      <c r="A420" s="124"/>
      <c r="B420" s="125" t="s">
        <v>1010</v>
      </c>
      <c r="C420" s="124"/>
      <c r="D420" s="126"/>
      <c r="E420" s="125"/>
      <c r="J420" s="123"/>
    </row>
    <row r="421" spans="1:10" ht="18">
      <c r="A421" s="124"/>
      <c r="B421" s="125" t="s">
        <v>1011</v>
      </c>
      <c r="C421" s="124"/>
      <c r="D421" s="126"/>
      <c r="E421" s="125"/>
      <c r="J421" s="123"/>
    </row>
    <row r="422" spans="1:10" ht="18">
      <c r="A422" s="124"/>
      <c r="B422" s="125" t="s">
        <v>1012</v>
      </c>
      <c r="C422" s="124"/>
      <c r="D422" s="126"/>
      <c r="E422" s="125"/>
      <c r="J422" s="123"/>
    </row>
    <row r="423" spans="1:10" ht="18">
      <c r="A423" s="124"/>
      <c r="B423" s="125" t="s">
        <v>1013</v>
      </c>
      <c r="C423" s="124"/>
      <c r="D423" s="126"/>
      <c r="E423" s="125"/>
      <c r="J423" s="123"/>
    </row>
    <row r="424" spans="1:10" ht="28.5">
      <c r="A424" s="124"/>
      <c r="B424" s="125" t="s">
        <v>1014</v>
      </c>
      <c r="C424" s="124"/>
      <c r="D424" s="126"/>
      <c r="E424" s="125" t="s">
        <v>1015</v>
      </c>
      <c r="J424" s="123"/>
    </row>
    <row r="425" spans="1:10" ht="18">
      <c r="A425" s="124"/>
      <c r="B425" s="125" t="s">
        <v>1016</v>
      </c>
      <c r="C425" s="124"/>
      <c r="D425" s="126"/>
      <c r="E425" s="125" t="s">
        <v>1017</v>
      </c>
      <c r="J425" s="123"/>
    </row>
    <row r="426" spans="1:10" ht="47.5">
      <c r="A426" s="124"/>
      <c r="B426" s="125" t="s">
        <v>1018</v>
      </c>
      <c r="C426" s="124"/>
      <c r="D426" s="126"/>
      <c r="E426" s="125" t="s">
        <v>1019</v>
      </c>
      <c r="J426" s="123"/>
    </row>
    <row r="427" spans="1:10" ht="19">
      <c r="A427" s="124"/>
      <c r="B427" s="125" t="s">
        <v>1020</v>
      </c>
      <c r="C427" s="124"/>
      <c r="D427" s="126"/>
      <c r="E427" s="125"/>
      <c r="J427" s="123"/>
    </row>
    <row r="428" spans="1:10" ht="19">
      <c r="A428" s="124"/>
      <c r="B428" s="125" t="s">
        <v>1021</v>
      </c>
      <c r="C428" s="124"/>
      <c r="D428" s="126"/>
      <c r="E428" s="125"/>
      <c r="J428" s="123"/>
    </row>
    <row r="429" spans="1:10" ht="19">
      <c r="A429" s="124"/>
      <c r="B429" s="125" t="s">
        <v>1022</v>
      </c>
      <c r="C429" s="124"/>
      <c r="D429" s="126"/>
      <c r="E429" s="127"/>
      <c r="J429" s="123"/>
    </row>
    <row r="430" spans="1:10" ht="18">
      <c r="A430" s="124"/>
      <c r="B430" s="125" t="s">
        <v>1023</v>
      </c>
      <c r="C430" s="124"/>
      <c r="D430" s="126"/>
      <c r="E430" s="127"/>
      <c r="J430" s="123"/>
    </row>
    <row r="431" spans="1:10" ht="18">
      <c r="A431" s="124"/>
      <c r="B431" s="125" t="s">
        <v>1024</v>
      </c>
      <c r="C431" s="124"/>
      <c r="D431" s="126"/>
      <c r="E431" s="127"/>
      <c r="J431" s="123"/>
    </row>
    <row r="432" spans="1:10" ht="19">
      <c r="A432" s="124"/>
      <c r="B432" s="125" t="s">
        <v>1025</v>
      </c>
      <c r="C432" s="124"/>
      <c r="D432" s="126"/>
      <c r="E432" s="127"/>
      <c r="J432" s="123"/>
    </row>
    <row r="433" spans="1:10" ht="19">
      <c r="A433" s="124"/>
      <c r="B433" s="125" t="s">
        <v>1026</v>
      </c>
      <c r="C433" s="124"/>
      <c r="D433" s="126"/>
      <c r="E433" s="127"/>
      <c r="J433" s="123"/>
    </row>
    <row r="434" spans="1:10" ht="19">
      <c r="A434" s="128"/>
      <c r="B434" s="129" t="s">
        <v>1027</v>
      </c>
      <c r="C434" s="128"/>
      <c r="D434" s="130"/>
      <c r="E434" s="131"/>
      <c r="J434" s="123"/>
    </row>
    <row r="435" spans="1:10" s="132" customFormat="1" ht="26.25" customHeight="1">
      <c r="A435" s="140" t="s">
        <v>238</v>
      </c>
      <c r="B435" s="140"/>
      <c r="C435" s="140"/>
      <c r="D435" s="140"/>
      <c r="E435" s="140"/>
    </row>
    <row r="436" spans="1:10" ht="21.75" customHeight="1">
      <c r="A436" s="52"/>
      <c r="B436" s="53"/>
      <c r="C436" s="53"/>
      <c r="D436" s="53"/>
      <c r="E436" s="54"/>
    </row>
  </sheetData>
  <mergeCells count="6">
    <mergeCell ref="A1:E1"/>
    <mergeCell ref="A2:E2"/>
    <mergeCell ref="B3:E3"/>
    <mergeCell ref="D5:E5"/>
    <mergeCell ref="A435:E435"/>
    <mergeCell ref="B4:E4"/>
  </mergeCells>
  <phoneticPr fontId="5"/>
  <dataValidations count="1">
    <dataValidation type="list" allowBlank="1" showInputMessage="1" showErrorMessage="1" sqref="D10:D151 D400:D434 D153:D197" xr:uid="{BFE11C40-DA1E-4A5E-A0BD-DC5617EDC43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9E12-E98B-4D8D-958B-07F629951E82}">
  <sheetPr>
    <tabColor theme="4" tint="0.59999389629810485"/>
    <pageSetUpPr fitToPage="1"/>
  </sheetPr>
  <dimension ref="A1:AT87"/>
  <sheetViews>
    <sheetView view="pageBreakPreview" topLeftCell="A42" zoomScale="60" zoomScaleNormal="100" workbookViewId="0">
      <selection activeCell="A63" sqref="A63"/>
    </sheetView>
  </sheetViews>
  <sheetFormatPr defaultColWidth="8.25" defaultRowHeight="14"/>
  <cols>
    <col min="1" max="1" width="2.58203125" style="69" customWidth="1"/>
    <col min="2" max="2" width="14.83203125" style="63" customWidth="1"/>
    <col min="3" max="3" width="6.58203125" style="69" customWidth="1"/>
    <col min="4" max="5" width="7.58203125" style="69" customWidth="1"/>
    <col min="6" max="36" width="2.58203125" style="69" customWidth="1"/>
    <col min="37" max="37" width="6.58203125" style="69" customWidth="1"/>
    <col min="38" max="39" width="7.58203125" style="69" customWidth="1"/>
    <col min="40" max="40" width="5.58203125" style="69" customWidth="1"/>
    <col min="41" max="16384" width="8.25" style="69"/>
  </cols>
  <sheetData>
    <row r="1" spans="1:40" ht="25" customHeight="1">
      <c r="A1" s="62" t="s">
        <v>891</v>
      </c>
      <c r="C1" s="64"/>
      <c r="D1" s="64"/>
      <c r="E1" s="64"/>
      <c r="F1" s="64"/>
      <c r="G1" s="64"/>
      <c r="H1" s="64"/>
      <c r="I1" s="64"/>
      <c r="J1" s="64"/>
      <c r="K1" s="64"/>
      <c r="L1" s="64"/>
      <c r="M1" s="64"/>
      <c r="N1" s="64"/>
      <c r="O1" s="64"/>
      <c r="P1" s="64"/>
      <c r="Q1" s="64"/>
      <c r="R1" s="64"/>
      <c r="S1" s="64"/>
      <c r="T1" s="64"/>
      <c r="U1" s="64"/>
      <c r="V1" s="64"/>
      <c r="W1" s="64"/>
      <c r="X1" s="65"/>
      <c r="Y1" s="65"/>
      <c r="Z1" s="66"/>
      <c r="AA1" s="66"/>
      <c r="AB1" s="66"/>
      <c r="AC1" s="66"/>
      <c r="AD1" s="67"/>
      <c r="AE1" s="67"/>
      <c r="AF1" s="67"/>
      <c r="AG1" s="67"/>
      <c r="AH1" s="67"/>
      <c r="AI1" s="68" t="s">
        <v>892</v>
      </c>
      <c r="AJ1" s="68"/>
      <c r="AK1" s="141" t="s">
        <v>981</v>
      </c>
      <c r="AL1" s="141"/>
      <c r="AM1" s="141"/>
      <c r="AN1" s="141"/>
    </row>
    <row r="2" spans="1:40" ht="18" customHeight="1">
      <c r="A2" s="66"/>
      <c r="B2" s="70"/>
      <c r="C2" s="70"/>
      <c r="D2" s="70"/>
      <c r="E2" s="70"/>
      <c r="F2" s="70"/>
      <c r="G2" s="70"/>
      <c r="H2" s="70"/>
      <c r="I2" s="70"/>
      <c r="J2" s="70"/>
      <c r="K2" s="70"/>
      <c r="L2" s="70"/>
      <c r="M2" s="142">
        <v>2025</v>
      </c>
      <c r="N2" s="142"/>
      <c r="O2" s="142"/>
      <c r="P2" s="142"/>
      <c r="Q2" s="143" t="s">
        <v>894</v>
      </c>
      <c r="R2" s="143"/>
      <c r="S2" s="142"/>
      <c r="T2" s="142"/>
      <c r="U2" s="143" t="s">
        <v>895</v>
      </c>
      <c r="V2" s="143"/>
      <c r="W2" s="70"/>
      <c r="X2" s="70"/>
      <c r="Y2" s="70"/>
      <c r="Z2" s="66"/>
      <c r="AA2" s="66"/>
      <c r="AC2" s="68"/>
      <c r="AD2" s="70"/>
      <c r="AE2" s="70"/>
      <c r="AF2" s="70"/>
      <c r="AG2" s="70"/>
      <c r="AH2" s="70"/>
      <c r="AI2" s="68" t="s">
        <v>896</v>
      </c>
      <c r="AJ2" s="68"/>
      <c r="AK2" s="144"/>
      <c r="AL2" s="144"/>
      <c r="AM2" s="144"/>
      <c r="AN2" s="144"/>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6"/>
      <c r="AC3" s="72"/>
      <c r="AD3" s="72"/>
      <c r="AE3" s="72"/>
      <c r="AF3" s="72"/>
      <c r="AG3" s="72"/>
      <c r="AH3" s="72"/>
      <c r="AI3" s="73" t="s">
        <v>897</v>
      </c>
      <c r="AJ3" s="68"/>
      <c r="AK3" s="144" t="s">
        <v>898</v>
      </c>
      <c r="AL3" s="144"/>
      <c r="AM3" s="144"/>
      <c r="AN3" s="144"/>
    </row>
    <row r="4" spans="1:40" ht="18" customHeight="1">
      <c r="A4" s="71"/>
      <c r="B4" s="71" t="s">
        <v>899</v>
      </c>
      <c r="C4" s="71"/>
      <c r="D4" s="71"/>
      <c r="E4" s="71"/>
      <c r="F4" s="71"/>
      <c r="G4" s="71"/>
      <c r="H4" s="71"/>
      <c r="I4" s="71"/>
      <c r="J4" s="71"/>
      <c r="K4" s="71"/>
      <c r="L4" s="71"/>
      <c r="M4" s="71"/>
      <c r="N4" s="71"/>
      <c r="O4" s="71"/>
      <c r="P4" s="71"/>
      <c r="Q4" s="71"/>
      <c r="R4" s="71"/>
      <c r="S4" s="71"/>
      <c r="T4" s="71"/>
      <c r="U4" s="71"/>
      <c r="V4" s="71"/>
      <c r="W4" s="71"/>
      <c r="Y4" s="72"/>
      <c r="Z4" s="72"/>
      <c r="AA4" s="72"/>
      <c r="AB4" s="66"/>
      <c r="AC4" s="72"/>
      <c r="AD4" s="72"/>
      <c r="AE4" s="72"/>
      <c r="AF4" s="72"/>
      <c r="AG4" s="72"/>
      <c r="AH4" s="72"/>
      <c r="AI4" s="73" t="s">
        <v>1044</v>
      </c>
      <c r="AJ4" s="68"/>
      <c r="AK4" s="144" t="s">
        <v>900</v>
      </c>
      <c r="AL4" s="144"/>
      <c r="AM4" s="144"/>
      <c r="AN4" s="144"/>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6"/>
      <c r="AC5" s="72"/>
      <c r="AD5" s="72"/>
      <c r="AE5" s="72"/>
      <c r="AF5" s="72"/>
      <c r="AG5" s="73" t="s">
        <v>901</v>
      </c>
      <c r="AH5" s="145"/>
      <c r="AI5" s="145"/>
      <c r="AJ5" s="145"/>
      <c r="AK5" s="72" t="s">
        <v>902</v>
      </c>
      <c r="AL5" s="74"/>
      <c r="AM5" s="72" t="s">
        <v>903</v>
      </c>
      <c r="AN5" s="66"/>
    </row>
    <row r="6" spans="1:40" ht="10" customHeight="1">
      <c r="A6" s="66"/>
      <c r="B6" s="75"/>
      <c r="C6" s="75"/>
      <c r="D6" s="75"/>
      <c r="E6" s="75"/>
      <c r="F6" s="75"/>
      <c r="G6" s="75"/>
      <c r="H6" s="75"/>
      <c r="I6" s="75"/>
      <c r="J6" s="75"/>
      <c r="K6" s="75"/>
      <c r="L6" s="75"/>
      <c r="M6" s="75"/>
      <c r="N6" s="75"/>
      <c r="O6" s="75"/>
      <c r="P6" s="75"/>
      <c r="Q6" s="75"/>
      <c r="R6" s="75"/>
      <c r="S6" s="75"/>
      <c r="T6" s="75"/>
      <c r="U6" s="75"/>
      <c r="V6" s="75"/>
      <c r="W6" s="75"/>
      <c r="X6" s="70"/>
      <c r="Y6" s="70"/>
      <c r="Z6" s="70"/>
      <c r="AA6" s="70"/>
      <c r="AB6" s="70"/>
      <c r="AC6" s="70"/>
      <c r="AD6" s="70"/>
      <c r="AE6" s="70"/>
      <c r="AF6" s="70"/>
      <c r="AG6" s="70"/>
      <c r="AH6" s="70"/>
      <c r="AI6" s="70"/>
      <c r="AJ6" s="70"/>
      <c r="AK6" s="70"/>
      <c r="AL6" s="70"/>
      <c r="AM6" s="66"/>
      <c r="AN6" s="66"/>
    </row>
    <row r="7" spans="1:40" ht="15" customHeight="1">
      <c r="A7" s="146" t="s">
        <v>904</v>
      </c>
      <c r="B7" s="147" t="s">
        <v>905</v>
      </c>
      <c r="C7" s="148" t="s">
        <v>906</v>
      </c>
      <c r="D7" s="147" t="s">
        <v>907</v>
      </c>
      <c r="E7" s="151" t="s">
        <v>908</v>
      </c>
      <c r="F7" s="152" t="s">
        <v>909</v>
      </c>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3" t="s">
        <v>910</v>
      </c>
      <c r="AL7" s="155" t="s">
        <v>911</v>
      </c>
      <c r="AM7" s="156" t="s">
        <v>912</v>
      </c>
      <c r="AN7" s="156"/>
    </row>
    <row r="8" spans="1:40" ht="15" customHeight="1">
      <c r="A8" s="146"/>
      <c r="B8" s="147"/>
      <c r="C8" s="149"/>
      <c r="D8" s="147"/>
      <c r="E8" s="151"/>
      <c r="F8" s="147" t="s">
        <v>913</v>
      </c>
      <c r="G8" s="147"/>
      <c r="H8" s="147"/>
      <c r="I8" s="147"/>
      <c r="J8" s="147"/>
      <c r="K8" s="147"/>
      <c r="L8" s="147"/>
      <c r="M8" s="147" t="s">
        <v>914</v>
      </c>
      <c r="N8" s="147"/>
      <c r="O8" s="147"/>
      <c r="P8" s="147"/>
      <c r="Q8" s="147"/>
      <c r="R8" s="147"/>
      <c r="S8" s="147"/>
      <c r="T8" s="147" t="s">
        <v>915</v>
      </c>
      <c r="U8" s="147"/>
      <c r="V8" s="147"/>
      <c r="W8" s="147"/>
      <c r="X8" s="147"/>
      <c r="Y8" s="147"/>
      <c r="Z8" s="147"/>
      <c r="AA8" s="147" t="s">
        <v>916</v>
      </c>
      <c r="AB8" s="147"/>
      <c r="AC8" s="147"/>
      <c r="AD8" s="147"/>
      <c r="AE8" s="147"/>
      <c r="AF8" s="147"/>
      <c r="AG8" s="147"/>
      <c r="AH8" s="147" t="s">
        <v>917</v>
      </c>
      <c r="AI8" s="147"/>
      <c r="AJ8" s="147"/>
      <c r="AK8" s="153"/>
      <c r="AL8" s="155"/>
      <c r="AM8" s="156"/>
      <c r="AN8" s="156"/>
    </row>
    <row r="9" spans="1:40" ht="15" customHeight="1">
      <c r="A9" s="146"/>
      <c r="B9" s="147"/>
      <c r="C9" s="149"/>
      <c r="D9" s="147"/>
      <c r="E9" s="151"/>
      <c r="F9" s="76">
        <f>DATE($M$2,$S$2,1)</f>
        <v>45627</v>
      </c>
      <c r="G9" s="76">
        <f>DATE($M$2,$S$2,2)</f>
        <v>45628</v>
      </c>
      <c r="H9" s="76">
        <f>DATE($M$2,$S$2,3)</f>
        <v>45629</v>
      </c>
      <c r="I9" s="76">
        <f>DATE($M$2,$S$2,4)</f>
        <v>45630</v>
      </c>
      <c r="J9" s="76">
        <f>DATE($M$2,$S$2,5)</f>
        <v>45631</v>
      </c>
      <c r="K9" s="76">
        <f>DATE($M$2,$S$2,6)</f>
        <v>45632</v>
      </c>
      <c r="L9" s="76">
        <f>DATE($M$2,$S$2,7)</f>
        <v>45633</v>
      </c>
      <c r="M9" s="76">
        <f>DATE($M$2,$S$2,8)</f>
        <v>45634</v>
      </c>
      <c r="N9" s="76">
        <f>DATE($M$2,$S$2,9)</f>
        <v>45635</v>
      </c>
      <c r="O9" s="76">
        <f>DATE($M$2,$S$2,10)</f>
        <v>45636</v>
      </c>
      <c r="P9" s="76">
        <f>DATE($M$2,$S$2,11)</f>
        <v>45637</v>
      </c>
      <c r="Q9" s="76">
        <f>DATE($M$2,$S$2,12)</f>
        <v>45638</v>
      </c>
      <c r="R9" s="76">
        <f>DATE($M$2,$S$2,13)</f>
        <v>45639</v>
      </c>
      <c r="S9" s="76">
        <f>DATE($M$2,$S$2,14)</f>
        <v>45640</v>
      </c>
      <c r="T9" s="76">
        <f>DATE($M$2,$S$2,15)</f>
        <v>45641</v>
      </c>
      <c r="U9" s="76">
        <f>DATE($M$2,$S$2,16)</f>
        <v>45642</v>
      </c>
      <c r="V9" s="76">
        <f>DATE($M$2,$S$2,17)</f>
        <v>45643</v>
      </c>
      <c r="W9" s="76">
        <f>DATE($M$2,$S$2,18)</f>
        <v>45644</v>
      </c>
      <c r="X9" s="76">
        <f>DATE($M$2,$S$2,19)</f>
        <v>45645</v>
      </c>
      <c r="Y9" s="76">
        <f>DATE($M$2,$S$2,20)</f>
        <v>45646</v>
      </c>
      <c r="Z9" s="76">
        <f>DATE($M$2,$S$2,21)</f>
        <v>45647</v>
      </c>
      <c r="AA9" s="76">
        <f>DATE($M$2,$S$2,22)</f>
        <v>45648</v>
      </c>
      <c r="AB9" s="76">
        <f>DATE($M$2,$S$2,23)</f>
        <v>45649</v>
      </c>
      <c r="AC9" s="76">
        <f>DATE($M$2,$S$2,24)</f>
        <v>45650</v>
      </c>
      <c r="AD9" s="76">
        <f>DATE($M$2,$S$2,25)</f>
        <v>45651</v>
      </c>
      <c r="AE9" s="76">
        <f>DATE($M$2,$S$2,26)</f>
        <v>45652</v>
      </c>
      <c r="AF9" s="76">
        <f>DATE($M$2,$S$2,27)</f>
        <v>45653</v>
      </c>
      <c r="AG9" s="76">
        <f>DATE($M$2,$S$2,28)</f>
        <v>45654</v>
      </c>
      <c r="AH9" s="76">
        <f>IF(DAY(EOMONTH(F9,0))&lt;29,"",DATE($M$2,$S$2,29))</f>
        <v>45655</v>
      </c>
      <c r="AI9" s="76">
        <f>IF(DAY(EOMONTH(F9,0))&lt;30,"",DATE($M$2,$S$2,30))</f>
        <v>45656</v>
      </c>
      <c r="AJ9" s="76">
        <f>IF(DAY(EOMONTH(F9,0))&lt;31,"",DATE($M$2,$S$2,31))</f>
        <v>45657</v>
      </c>
      <c r="AK9" s="153"/>
      <c r="AL9" s="155"/>
      <c r="AM9" s="156"/>
      <c r="AN9" s="156"/>
    </row>
    <row r="10" spans="1:40" ht="15" customHeight="1">
      <c r="A10" s="146"/>
      <c r="B10" s="147"/>
      <c r="C10" s="150"/>
      <c r="D10" s="147"/>
      <c r="E10" s="151"/>
      <c r="F10" s="77">
        <f>DATE($M$2,$S$2,1)</f>
        <v>45627</v>
      </c>
      <c r="G10" s="77">
        <f>DATE($M$2,$S$2,2)</f>
        <v>45628</v>
      </c>
      <c r="H10" s="77">
        <f>DATE($M$2,$S$2,3)</f>
        <v>45629</v>
      </c>
      <c r="I10" s="77">
        <f>DATE($M$2,$S$2,4)</f>
        <v>45630</v>
      </c>
      <c r="J10" s="77">
        <f>DATE($M$2,$S$2,5)</f>
        <v>45631</v>
      </c>
      <c r="K10" s="77">
        <f>DATE($M$2,$S$2,6)</f>
        <v>45632</v>
      </c>
      <c r="L10" s="77">
        <f>DATE($M$2,$S$2,7)</f>
        <v>45633</v>
      </c>
      <c r="M10" s="77">
        <f>DATE($M$2,$S$2,8)</f>
        <v>45634</v>
      </c>
      <c r="N10" s="77">
        <f>DATE($M$2,$S$2,9)</f>
        <v>45635</v>
      </c>
      <c r="O10" s="77">
        <f>DATE($M$2,$S$2,10)</f>
        <v>45636</v>
      </c>
      <c r="P10" s="77">
        <f>DATE($M$2,$S$2,11)</f>
        <v>45637</v>
      </c>
      <c r="Q10" s="77">
        <f>DATE($M$2,$S$2,12)</f>
        <v>45638</v>
      </c>
      <c r="R10" s="77">
        <f>DATE($M$2,$S$2,13)</f>
        <v>45639</v>
      </c>
      <c r="S10" s="77">
        <f>DATE($M$2,$S$2,14)</f>
        <v>45640</v>
      </c>
      <c r="T10" s="77">
        <f>DATE($M$2,$S$2,15)</f>
        <v>45641</v>
      </c>
      <c r="U10" s="77">
        <f>DATE($M$2,$S$2,16)</f>
        <v>45642</v>
      </c>
      <c r="V10" s="77">
        <f>DATE($M$2,$S$2,17)</f>
        <v>45643</v>
      </c>
      <c r="W10" s="77">
        <f>DATE($M$2,$S$2,18)</f>
        <v>45644</v>
      </c>
      <c r="X10" s="77">
        <f>DATE($M$2,$S$2,19)</f>
        <v>45645</v>
      </c>
      <c r="Y10" s="77">
        <f>DATE($M$2,$S$2,20)</f>
        <v>45646</v>
      </c>
      <c r="Z10" s="77">
        <f>DATE($M$2,$S$2,21)</f>
        <v>45647</v>
      </c>
      <c r="AA10" s="77">
        <f>DATE($M$2,$S$2,22)</f>
        <v>45648</v>
      </c>
      <c r="AB10" s="77">
        <f>DATE($M$2,$S$2,23)</f>
        <v>45649</v>
      </c>
      <c r="AC10" s="77">
        <f>DATE($M$2,$S$2,24)</f>
        <v>45650</v>
      </c>
      <c r="AD10" s="77">
        <f>DATE($M$2,$S$2,25)</f>
        <v>45651</v>
      </c>
      <c r="AE10" s="77">
        <f>DATE($M$2,$S$2,26)</f>
        <v>45652</v>
      </c>
      <c r="AF10" s="77">
        <f>DATE($M$2,$S$2,27)</f>
        <v>45653</v>
      </c>
      <c r="AG10" s="77">
        <f>DATE($M$2,$S$2,28)</f>
        <v>45654</v>
      </c>
      <c r="AH10" s="77">
        <f>IF(DAY(EOMONTH(F10,0))&lt;29,"",DATE($M$2,$S$2,29))</f>
        <v>45655</v>
      </c>
      <c r="AI10" s="77">
        <f>IF(DAY(EOMONTH(F10,0))&lt;30,"",DATE($M$2,$S$2,30))</f>
        <v>45656</v>
      </c>
      <c r="AJ10" s="77">
        <f>IF(DAY(EOMONTH(F10,0))&lt;31,"",DATE($M$2,$S$2,31))</f>
        <v>45657</v>
      </c>
      <c r="AK10" s="153"/>
      <c r="AL10" s="155"/>
      <c r="AM10" s="156"/>
      <c r="AN10" s="156"/>
    </row>
    <row r="11" spans="1:40" ht="18" customHeight="1">
      <c r="A11" s="78">
        <v>1</v>
      </c>
      <c r="B11" s="79"/>
      <c r="C11" s="80"/>
      <c r="D11" s="81"/>
      <c r="E11" s="82"/>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4">
        <f>+SUM(F11:AJ11)</f>
        <v>0</v>
      </c>
      <c r="AL11" s="85">
        <f>IF($AK$3="４週",AK11/4,AK11/(DAY(EOMONTH($F$9,0))/7))</f>
        <v>0</v>
      </c>
      <c r="AM11" s="154"/>
      <c r="AN11" s="154"/>
    </row>
    <row r="12" spans="1:40" ht="18" customHeight="1">
      <c r="A12" s="78">
        <v>2</v>
      </c>
      <c r="B12" s="79"/>
      <c r="C12" s="80"/>
      <c r="D12" s="81"/>
      <c r="E12" s="82"/>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4">
        <f t="shared" ref="AK12:AK31" si="0">+SUM(F12:AJ12)</f>
        <v>0</v>
      </c>
      <c r="AL12" s="85">
        <f>IF($AK$3="４週",AK12/4,AK12/(DAY(EOMONTH($F$9,0))/7))</f>
        <v>0</v>
      </c>
      <c r="AM12" s="154"/>
      <c r="AN12" s="154"/>
    </row>
    <row r="13" spans="1:40" ht="18" customHeight="1">
      <c r="A13" s="78">
        <v>3</v>
      </c>
      <c r="B13" s="79"/>
      <c r="C13" s="80"/>
      <c r="D13" s="81"/>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4">
        <f t="shared" si="0"/>
        <v>0</v>
      </c>
      <c r="AL13" s="85">
        <f>IF($AK$3="４週",AK13/4,AK13/(DAY(EOMONTH($F$9,0))/7))</f>
        <v>0</v>
      </c>
      <c r="AM13" s="154"/>
      <c r="AN13" s="154"/>
    </row>
    <row r="14" spans="1:40" ht="18" customHeight="1">
      <c r="A14" s="78">
        <v>4</v>
      </c>
      <c r="B14" s="79"/>
      <c r="C14" s="80"/>
      <c r="D14" s="81"/>
      <c r="E14" s="82"/>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4">
        <f t="shared" si="0"/>
        <v>0</v>
      </c>
      <c r="AL14" s="85">
        <f>IF($AK$3="４週",AK14/4,AK14/(DAY(EOMONTH($F$9,0))/7))</f>
        <v>0</v>
      </c>
      <c r="AM14" s="154"/>
      <c r="AN14" s="154"/>
    </row>
    <row r="15" spans="1:40" ht="18" customHeight="1">
      <c r="A15" s="78">
        <v>5</v>
      </c>
      <c r="B15" s="79"/>
      <c r="C15" s="80"/>
      <c r="D15" s="81"/>
      <c r="E15" s="82"/>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4">
        <f t="shared" si="0"/>
        <v>0</v>
      </c>
      <c r="AL15" s="85">
        <f t="shared" ref="AL15:AL30" si="1">IF($AK$3="４週",AK15/4,AK15/(DAY(EOMONTH($F$9,0))/7))</f>
        <v>0</v>
      </c>
      <c r="AM15" s="154"/>
      <c r="AN15" s="154"/>
    </row>
    <row r="16" spans="1:40" ht="18" customHeight="1">
      <c r="A16" s="78">
        <v>6</v>
      </c>
      <c r="B16" s="79"/>
      <c r="C16" s="80"/>
      <c r="D16" s="81"/>
      <c r="E16" s="82"/>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4">
        <f t="shared" si="0"/>
        <v>0</v>
      </c>
      <c r="AL16" s="85">
        <f t="shared" si="1"/>
        <v>0</v>
      </c>
      <c r="AM16" s="154"/>
      <c r="AN16" s="154"/>
    </row>
    <row r="17" spans="1:40" ht="18" customHeight="1">
      <c r="A17" s="78">
        <v>7</v>
      </c>
      <c r="B17" s="79"/>
      <c r="C17" s="80"/>
      <c r="D17" s="81"/>
      <c r="E17" s="82"/>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4">
        <f t="shared" si="0"/>
        <v>0</v>
      </c>
      <c r="AL17" s="85">
        <f t="shared" si="1"/>
        <v>0</v>
      </c>
      <c r="AM17" s="154"/>
      <c r="AN17" s="154"/>
    </row>
    <row r="18" spans="1:40" ht="18" customHeight="1">
      <c r="A18" s="78">
        <v>8</v>
      </c>
      <c r="B18" s="79"/>
      <c r="C18" s="80"/>
      <c r="D18" s="81"/>
      <c r="E18" s="82"/>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4">
        <f t="shared" si="0"/>
        <v>0</v>
      </c>
      <c r="AL18" s="85">
        <f t="shared" si="1"/>
        <v>0</v>
      </c>
      <c r="AM18" s="154"/>
      <c r="AN18" s="154"/>
    </row>
    <row r="19" spans="1:40" ht="18" customHeight="1">
      <c r="A19" s="78">
        <v>9</v>
      </c>
      <c r="B19" s="79"/>
      <c r="C19" s="80"/>
      <c r="D19" s="81"/>
      <c r="E19" s="82"/>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4">
        <f t="shared" si="0"/>
        <v>0</v>
      </c>
      <c r="AL19" s="85">
        <f t="shared" si="1"/>
        <v>0</v>
      </c>
      <c r="AM19" s="154"/>
      <c r="AN19" s="154"/>
    </row>
    <row r="20" spans="1:40" ht="18" customHeight="1">
      <c r="A20" s="78">
        <v>10</v>
      </c>
      <c r="B20" s="79"/>
      <c r="C20" s="80"/>
      <c r="D20" s="81"/>
      <c r="E20" s="82"/>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4">
        <f t="shared" si="0"/>
        <v>0</v>
      </c>
      <c r="AL20" s="85">
        <f t="shared" si="1"/>
        <v>0</v>
      </c>
      <c r="AM20" s="154"/>
      <c r="AN20" s="154"/>
    </row>
    <row r="21" spans="1:40" ht="18" customHeight="1">
      <c r="A21" s="78">
        <v>11</v>
      </c>
      <c r="B21" s="79"/>
      <c r="C21" s="80"/>
      <c r="D21" s="81"/>
      <c r="E21" s="82"/>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4">
        <f t="shared" si="0"/>
        <v>0</v>
      </c>
      <c r="AL21" s="85">
        <f t="shared" si="1"/>
        <v>0</v>
      </c>
      <c r="AM21" s="154"/>
      <c r="AN21" s="154"/>
    </row>
    <row r="22" spans="1:40" ht="18" customHeight="1">
      <c r="A22" s="78">
        <v>12</v>
      </c>
      <c r="B22" s="79"/>
      <c r="C22" s="80"/>
      <c r="D22" s="81"/>
      <c r="E22" s="82"/>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4">
        <f t="shared" si="0"/>
        <v>0</v>
      </c>
      <c r="AL22" s="85">
        <f t="shared" si="1"/>
        <v>0</v>
      </c>
      <c r="AM22" s="154"/>
      <c r="AN22" s="154"/>
    </row>
    <row r="23" spans="1:40" ht="18" customHeight="1">
      <c r="A23" s="78">
        <v>13</v>
      </c>
      <c r="B23" s="79"/>
      <c r="C23" s="80"/>
      <c r="D23" s="81"/>
      <c r="E23" s="82"/>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4">
        <f t="shared" si="0"/>
        <v>0</v>
      </c>
      <c r="AL23" s="85">
        <f t="shared" si="1"/>
        <v>0</v>
      </c>
      <c r="AM23" s="154"/>
      <c r="AN23" s="154"/>
    </row>
    <row r="24" spans="1:40" ht="18" customHeight="1">
      <c r="A24" s="78">
        <v>14</v>
      </c>
      <c r="B24" s="79"/>
      <c r="C24" s="80"/>
      <c r="D24" s="81"/>
      <c r="E24" s="82"/>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4">
        <f t="shared" si="0"/>
        <v>0</v>
      </c>
      <c r="AL24" s="85">
        <f t="shared" si="1"/>
        <v>0</v>
      </c>
      <c r="AM24" s="154"/>
      <c r="AN24" s="154"/>
    </row>
    <row r="25" spans="1:40" ht="18" customHeight="1">
      <c r="A25" s="78">
        <v>15</v>
      </c>
      <c r="B25" s="79"/>
      <c r="C25" s="80"/>
      <c r="D25" s="81"/>
      <c r="E25" s="82"/>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4">
        <f t="shared" si="0"/>
        <v>0</v>
      </c>
      <c r="AL25" s="85">
        <f t="shared" si="1"/>
        <v>0</v>
      </c>
      <c r="AM25" s="154"/>
      <c r="AN25" s="154"/>
    </row>
    <row r="26" spans="1:40" ht="18" customHeight="1">
      <c r="A26" s="78">
        <v>16</v>
      </c>
      <c r="B26" s="79"/>
      <c r="C26" s="80"/>
      <c r="D26" s="81"/>
      <c r="E26" s="82"/>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4">
        <f t="shared" si="0"/>
        <v>0</v>
      </c>
      <c r="AL26" s="85">
        <f t="shared" si="1"/>
        <v>0</v>
      </c>
      <c r="AM26" s="154"/>
      <c r="AN26" s="154"/>
    </row>
    <row r="27" spans="1:40" ht="18" customHeight="1">
      <c r="A27" s="78">
        <v>17</v>
      </c>
      <c r="B27" s="79"/>
      <c r="C27" s="80"/>
      <c r="D27" s="81"/>
      <c r="E27" s="82"/>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4">
        <f t="shared" si="0"/>
        <v>0</v>
      </c>
      <c r="AL27" s="85">
        <f t="shared" si="1"/>
        <v>0</v>
      </c>
      <c r="AM27" s="154"/>
      <c r="AN27" s="154"/>
    </row>
    <row r="28" spans="1:40" ht="18" customHeight="1">
      <c r="A28" s="78">
        <v>18</v>
      </c>
      <c r="B28" s="79"/>
      <c r="C28" s="80"/>
      <c r="D28" s="81"/>
      <c r="E28" s="82"/>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4">
        <f t="shared" si="0"/>
        <v>0</v>
      </c>
      <c r="AL28" s="85">
        <f t="shared" si="1"/>
        <v>0</v>
      </c>
      <c r="AM28" s="154"/>
      <c r="AN28" s="154"/>
    </row>
    <row r="29" spans="1:40" ht="18" customHeight="1">
      <c r="A29" s="78">
        <v>19</v>
      </c>
      <c r="B29" s="79"/>
      <c r="C29" s="80"/>
      <c r="D29" s="81"/>
      <c r="E29" s="82"/>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4">
        <f t="shared" si="0"/>
        <v>0</v>
      </c>
      <c r="AL29" s="85">
        <f t="shared" si="1"/>
        <v>0</v>
      </c>
      <c r="AM29" s="154"/>
      <c r="AN29" s="154"/>
    </row>
    <row r="30" spans="1:40" ht="18" customHeight="1">
      <c r="A30" s="78">
        <v>20</v>
      </c>
      <c r="B30" s="79"/>
      <c r="C30" s="80"/>
      <c r="D30" s="81"/>
      <c r="E30" s="82"/>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4">
        <f t="shared" si="0"/>
        <v>0</v>
      </c>
      <c r="AL30" s="85">
        <f t="shared" si="1"/>
        <v>0</v>
      </c>
      <c r="AM30" s="154"/>
      <c r="AN30" s="154"/>
    </row>
    <row r="31" spans="1:40" ht="18" customHeight="1">
      <c r="A31" s="151" t="s">
        <v>918</v>
      </c>
      <c r="B31" s="161"/>
      <c r="C31" s="161"/>
      <c r="D31" s="161"/>
      <c r="E31" s="161"/>
      <c r="F31" s="86">
        <f>+SUM(F11:F30)</f>
        <v>0</v>
      </c>
      <c r="G31" s="86">
        <f t="shared" ref="G31:AJ31" si="2">+SUM(G11:G30)</f>
        <v>0</v>
      </c>
      <c r="H31" s="86">
        <f t="shared" si="2"/>
        <v>0</v>
      </c>
      <c r="I31" s="86">
        <f t="shared" si="2"/>
        <v>0</v>
      </c>
      <c r="J31" s="86">
        <f t="shared" si="2"/>
        <v>0</v>
      </c>
      <c r="K31" s="86">
        <f t="shared" si="2"/>
        <v>0</v>
      </c>
      <c r="L31" s="86">
        <f t="shared" si="2"/>
        <v>0</v>
      </c>
      <c r="M31" s="86">
        <f t="shared" si="2"/>
        <v>0</v>
      </c>
      <c r="N31" s="86">
        <f t="shared" si="2"/>
        <v>0</v>
      </c>
      <c r="O31" s="86">
        <f t="shared" si="2"/>
        <v>0</v>
      </c>
      <c r="P31" s="86">
        <f t="shared" si="2"/>
        <v>0</v>
      </c>
      <c r="Q31" s="86">
        <f t="shared" si="2"/>
        <v>0</v>
      </c>
      <c r="R31" s="86">
        <f t="shared" si="2"/>
        <v>0</v>
      </c>
      <c r="S31" s="86">
        <f t="shared" si="2"/>
        <v>0</v>
      </c>
      <c r="T31" s="86">
        <f t="shared" si="2"/>
        <v>0</v>
      </c>
      <c r="U31" s="86">
        <f t="shared" si="2"/>
        <v>0</v>
      </c>
      <c r="V31" s="86">
        <f t="shared" si="2"/>
        <v>0</v>
      </c>
      <c r="W31" s="86">
        <f t="shared" si="2"/>
        <v>0</v>
      </c>
      <c r="X31" s="86">
        <f t="shared" si="2"/>
        <v>0</v>
      </c>
      <c r="Y31" s="86">
        <f t="shared" si="2"/>
        <v>0</v>
      </c>
      <c r="Z31" s="86">
        <f t="shared" si="2"/>
        <v>0</v>
      </c>
      <c r="AA31" s="86">
        <f t="shared" si="2"/>
        <v>0</v>
      </c>
      <c r="AB31" s="86">
        <f t="shared" si="2"/>
        <v>0</v>
      </c>
      <c r="AC31" s="86">
        <f t="shared" si="2"/>
        <v>0</v>
      </c>
      <c r="AD31" s="86">
        <f t="shared" si="2"/>
        <v>0</v>
      </c>
      <c r="AE31" s="86">
        <f t="shared" si="2"/>
        <v>0</v>
      </c>
      <c r="AF31" s="86">
        <f t="shared" si="2"/>
        <v>0</v>
      </c>
      <c r="AG31" s="86">
        <f t="shared" si="2"/>
        <v>0</v>
      </c>
      <c r="AH31" s="86">
        <f t="shared" si="2"/>
        <v>0</v>
      </c>
      <c r="AI31" s="86">
        <f t="shared" si="2"/>
        <v>0</v>
      </c>
      <c r="AJ31" s="86">
        <f t="shared" si="2"/>
        <v>0</v>
      </c>
      <c r="AK31" s="84">
        <f t="shared" si="0"/>
        <v>0</v>
      </c>
      <c r="AL31" s="85">
        <f>IF($AK$3="４週",AK31/4,AK31/(DAY(EOMONTH($F$9,0))/7))</f>
        <v>0</v>
      </c>
      <c r="AM31" s="146"/>
      <c r="AN31" s="146"/>
    </row>
    <row r="32" spans="1:40" ht="18" customHeight="1">
      <c r="A32" s="161" t="s">
        <v>919</v>
      </c>
      <c r="B32" s="161"/>
      <c r="C32" s="161"/>
      <c r="D32" s="161"/>
      <c r="E32" s="162"/>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6"/>
      <c r="AL32" s="88"/>
      <c r="AM32" s="146"/>
      <c r="AN32" s="146"/>
    </row>
    <row r="33" spans="1:43" ht="15" customHeight="1">
      <c r="A33" s="75"/>
      <c r="B33" s="100" t="s">
        <v>1039</v>
      </c>
      <c r="C33" s="75"/>
      <c r="D33" s="75"/>
      <c r="E33" s="75"/>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75"/>
      <c r="AL33" s="75"/>
      <c r="AM33" s="66"/>
    </row>
    <row r="34" spans="1:43" ht="15" customHeight="1">
      <c r="A34" s="75"/>
      <c r="B34" s="75"/>
      <c r="C34" s="75"/>
      <c r="D34" s="75"/>
      <c r="E34" s="75"/>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75"/>
      <c r="AL34" s="75"/>
      <c r="AM34" s="66"/>
    </row>
    <row r="35" spans="1:43" ht="21" customHeight="1">
      <c r="A35" s="65" t="s">
        <v>920</v>
      </c>
      <c r="B35" s="75"/>
      <c r="C35" s="75"/>
      <c r="D35" s="75"/>
      <c r="E35" s="75"/>
      <c r="F35" s="75"/>
      <c r="G35" s="89"/>
      <c r="H35" s="89"/>
      <c r="I35" s="89"/>
      <c r="J35" s="89"/>
      <c r="K35" s="89"/>
      <c r="L35" s="89"/>
      <c r="M35" s="89"/>
      <c r="N35" s="89"/>
      <c r="O35" s="89"/>
      <c r="AM35" s="75"/>
      <c r="AN35" s="66"/>
    </row>
    <row r="36" spans="1:43" ht="32.25" customHeight="1">
      <c r="A36" s="147"/>
      <c r="B36" s="147"/>
      <c r="C36" s="147"/>
      <c r="D36" s="90">
        <v>4</v>
      </c>
      <c r="E36" s="90">
        <v>5</v>
      </c>
      <c r="F36" s="160">
        <v>6</v>
      </c>
      <c r="G36" s="160"/>
      <c r="H36" s="160"/>
      <c r="I36" s="160">
        <v>7</v>
      </c>
      <c r="J36" s="160"/>
      <c r="K36" s="160"/>
      <c r="L36" s="160">
        <v>8</v>
      </c>
      <c r="M36" s="160"/>
      <c r="N36" s="160"/>
      <c r="O36" s="160">
        <v>9</v>
      </c>
      <c r="P36" s="160"/>
      <c r="Q36" s="160"/>
      <c r="R36" s="160">
        <v>10</v>
      </c>
      <c r="S36" s="160"/>
      <c r="T36" s="160"/>
      <c r="U36" s="160">
        <v>11</v>
      </c>
      <c r="V36" s="160"/>
      <c r="W36" s="160"/>
      <c r="X36" s="160">
        <v>12</v>
      </c>
      <c r="Y36" s="160"/>
      <c r="Z36" s="160"/>
      <c r="AA36" s="160">
        <v>1</v>
      </c>
      <c r="AB36" s="160"/>
      <c r="AC36" s="160"/>
      <c r="AD36" s="160">
        <v>2</v>
      </c>
      <c r="AE36" s="160"/>
      <c r="AF36" s="160"/>
      <c r="AG36" s="160">
        <v>3</v>
      </c>
      <c r="AH36" s="160"/>
      <c r="AI36" s="160"/>
      <c r="AJ36" s="147" t="s">
        <v>921</v>
      </c>
      <c r="AK36" s="147"/>
      <c r="AL36" s="91" t="s">
        <v>922</v>
      </c>
      <c r="AM36" s="163" t="s">
        <v>923</v>
      </c>
      <c r="AN36" s="164"/>
      <c r="AO36" s="92"/>
      <c r="AP36" s="92"/>
      <c r="AQ36" s="92"/>
    </row>
    <row r="37" spans="1:43" ht="20.149999999999999" customHeight="1">
      <c r="A37" s="172" t="s">
        <v>924</v>
      </c>
      <c r="B37" s="172"/>
      <c r="C37" s="172"/>
      <c r="D37" s="93">
        <f>SUM(D38,D39,D40,D41,D43,D45)</f>
        <v>0</v>
      </c>
      <c r="E37" s="93">
        <f>SUM(E38,E39,E40,E41,E43,E45)</f>
        <v>0</v>
      </c>
      <c r="F37" s="157">
        <f>SUM(F38,F39,F40,F41,F43,F45)</f>
        <v>0</v>
      </c>
      <c r="G37" s="158"/>
      <c r="H37" s="159"/>
      <c r="I37" s="157">
        <f>SUM(I38,I39,I40,I41,I43,I45)</f>
        <v>0</v>
      </c>
      <c r="J37" s="158">
        <f t="shared" ref="J37:AI37" si="3">SUM(J38,J39,J40,J41,J43,J45)</f>
        <v>0</v>
      </c>
      <c r="K37" s="159">
        <f t="shared" si="3"/>
        <v>0</v>
      </c>
      <c r="L37" s="157">
        <f>SUM(L38,L39,L40,L41,L43,L45)</f>
        <v>0</v>
      </c>
      <c r="M37" s="158"/>
      <c r="N37" s="159"/>
      <c r="O37" s="157">
        <f>SUM(O38,O39,O40,O41,O43,O45)</f>
        <v>0</v>
      </c>
      <c r="P37" s="158"/>
      <c r="Q37" s="159"/>
      <c r="R37" s="157">
        <f>SUM(R38,R39,R40,R41,R43,R45)</f>
        <v>0</v>
      </c>
      <c r="S37" s="158"/>
      <c r="T37" s="159"/>
      <c r="U37" s="157">
        <f>SUM(U38,U39,U40,U41,U43,U45)</f>
        <v>0</v>
      </c>
      <c r="V37" s="158">
        <f t="shared" si="3"/>
        <v>0</v>
      </c>
      <c r="W37" s="159">
        <f t="shared" si="3"/>
        <v>0</v>
      </c>
      <c r="X37" s="157">
        <f>SUM(X38,X39,X40,X41,X43,X45)</f>
        <v>0</v>
      </c>
      <c r="Y37" s="158">
        <f t="shared" si="3"/>
        <v>0</v>
      </c>
      <c r="Z37" s="159">
        <f t="shared" si="3"/>
        <v>0</v>
      </c>
      <c r="AA37" s="157">
        <f>SUM(AA38,AA39,AA40,AA41,AA43,AA45)</f>
        <v>0</v>
      </c>
      <c r="AB37" s="158">
        <f t="shared" si="3"/>
        <v>0</v>
      </c>
      <c r="AC37" s="159">
        <f t="shared" si="3"/>
        <v>0</v>
      </c>
      <c r="AD37" s="157">
        <f>SUM(AD38,AD39,AD40,AD41,AD43,AD45)</f>
        <v>0</v>
      </c>
      <c r="AE37" s="158">
        <f t="shared" si="3"/>
        <v>0</v>
      </c>
      <c r="AF37" s="159">
        <f t="shared" si="3"/>
        <v>0</v>
      </c>
      <c r="AG37" s="157">
        <f>SUM(AG38,AG39,AG40,AG41,AG43,AG45)</f>
        <v>0</v>
      </c>
      <c r="AH37" s="158">
        <f t="shared" si="3"/>
        <v>0</v>
      </c>
      <c r="AI37" s="159">
        <f t="shared" si="3"/>
        <v>0</v>
      </c>
      <c r="AJ37" s="166">
        <f>SUM(D37:AI37)</f>
        <v>0</v>
      </c>
      <c r="AK37" s="166"/>
      <c r="AL37" s="118" t="e">
        <f>ROUNDUP(AJ37/AJ47,1)</f>
        <v>#DIV/0!</v>
      </c>
      <c r="AM37" s="167"/>
      <c r="AN37" s="168"/>
      <c r="AO37" s="92"/>
      <c r="AP37" s="92"/>
      <c r="AQ37" s="92"/>
    </row>
    <row r="38" spans="1:43" s="97" customFormat="1" ht="20.149999999999999" customHeight="1">
      <c r="A38" s="115" t="s">
        <v>925</v>
      </c>
      <c r="B38" s="116"/>
      <c r="C38" s="117"/>
      <c r="D38" s="83"/>
      <c r="E38" s="83"/>
      <c r="F38" s="190"/>
      <c r="G38" s="191"/>
      <c r="H38" s="192"/>
      <c r="I38" s="190"/>
      <c r="J38" s="191"/>
      <c r="K38" s="192"/>
      <c r="L38" s="190"/>
      <c r="M38" s="191"/>
      <c r="N38" s="192"/>
      <c r="O38" s="190"/>
      <c r="P38" s="191"/>
      <c r="Q38" s="192"/>
      <c r="R38" s="190"/>
      <c r="S38" s="191"/>
      <c r="T38" s="192"/>
      <c r="U38" s="190"/>
      <c r="V38" s="191"/>
      <c r="W38" s="192"/>
      <c r="X38" s="190"/>
      <c r="Y38" s="191"/>
      <c r="Z38" s="192"/>
      <c r="AA38" s="190"/>
      <c r="AB38" s="191"/>
      <c r="AC38" s="192"/>
      <c r="AD38" s="190"/>
      <c r="AE38" s="191"/>
      <c r="AF38" s="192"/>
      <c r="AG38" s="190"/>
      <c r="AH38" s="191"/>
      <c r="AI38" s="192"/>
      <c r="AJ38" s="166">
        <f t="shared" ref="AJ38:AJ46" si="4">SUM(D38:AI38)</f>
        <v>0</v>
      </c>
      <c r="AK38" s="166"/>
      <c r="AL38" s="118" t="e">
        <f>ROUNDUP(AJ38/$AJ$47,1)</f>
        <v>#DIV/0!</v>
      </c>
      <c r="AM38" s="167"/>
      <c r="AN38" s="168"/>
      <c r="AO38" s="96"/>
      <c r="AP38" s="96"/>
      <c r="AQ38" s="96"/>
    </row>
    <row r="39" spans="1:43" s="97" customFormat="1" ht="20.149999999999999" customHeight="1">
      <c r="A39" s="115" t="s">
        <v>926</v>
      </c>
      <c r="B39" s="116"/>
      <c r="C39" s="117"/>
      <c r="D39" s="83"/>
      <c r="E39" s="83"/>
      <c r="F39" s="190"/>
      <c r="G39" s="191"/>
      <c r="H39" s="192"/>
      <c r="I39" s="190"/>
      <c r="J39" s="191"/>
      <c r="K39" s="192"/>
      <c r="L39" s="190"/>
      <c r="M39" s="191"/>
      <c r="N39" s="192"/>
      <c r="O39" s="190"/>
      <c r="P39" s="191"/>
      <c r="Q39" s="192"/>
      <c r="R39" s="190"/>
      <c r="S39" s="191"/>
      <c r="T39" s="192"/>
      <c r="U39" s="190"/>
      <c r="V39" s="191"/>
      <c r="W39" s="192"/>
      <c r="X39" s="190"/>
      <c r="Y39" s="191"/>
      <c r="Z39" s="192"/>
      <c r="AA39" s="190"/>
      <c r="AB39" s="191"/>
      <c r="AC39" s="192"/>
      <c r="AD39" s="190"/>
      <c r="AE39" s="191"/>
      <c r="AF39" s="192"/>
      <c r="AG39" s="190"/>
      <c r="AH39" s="191"/>
      <c r="AI39" s="192"/>
      <c r="AJ39" s="166">
        <f t="shared" si="4"/>
        <v>0</v>
      </c>
      <c r="AK39" s="166"/>
      <c r="AL39" s="118" t="e">
        <f>ROUNDUP(AJ39/$AJ$47,1)</f>
        <v>#DIV/0!</v>
      </c>
      <c r="AM39" s="167"/>
      <c r="AN39" s="168"/>
      <c r="AO39" s="96"/>
      <c r="AP39" s="96"/>
      <c r="AQ39" s="96"/>
    </row>
    <row r="40" spans="1:43" ht="20.149999999999999" customHeight="1">
      <c r="A40" s="115" t="s">
        <v>927</v>
      </c>
      <c r="B40" s="116"/>
      <c r="C40" s="117"/>
      <c r="D40" s="83"/>
      <c r="E40" s="83"/>
      <c r="F40" s="190"/>
      <c r="G40" s="191"/>
      <c r="H40" s="192"/>
      <c r="I40" s="190"/>
      <c r="J40" s="191"/>
      <c r="K40" s="192"/>
      <c r="L40" s="190"/>
      <c r="M40" s="191"/>
      <c r="N40" s="192"/>
      <c r="O40" s="190"/>
      <c r="P40" s="191"/>
      <c r="Q40" s="192"/>
      <c r="R40" s="190"/>
      <c r="S40" s="191"/>
      <c r="T40" s="192"/>
      <c r="U40" s="190"/>
      <c r="V40" s="191"/>
      <c r="W40" s="192"/>
      <c r="X40" s="190"/>
      <c r="Y40" s="191"/>
      <c r="Z40" s="192"/>
      <c r="AA40" s="190"/>
      <c r="AB40" s="191"/>
      <c r="AC40" s="192"/>
      <c r="AD40" s="190"/>
      <c r="AE40" s="191"/>
      <c r="AF40" s="192"/>
      <c r="AG40" s="190"/>
      <c r="AH40" s="191"/>
      <c r="AI40" s="192"/>
      <c r="AJ40" s="166">
        <f t="shared" si="4"/>
        <v>0</v>
      </c>
      <c r="AK40" s="166"/>
      <c r="AL40" s="118" t="e">
        <f>ROUNDUP(AJ40/$AJ$47,1)</f>
        <v>#DIV/0!</v>
      </c>
      <c r="AM40" s="167"/>
      <c r="AN40" s="168"/>
      <c r="AO40" s="92"/>
      <c r="AP40" s="92"/>
      <c r="AQ40" s="92"/>
    </row>
    <row r="41" spans="1:43" ht="20.149999999999999" customHeight="1">
      <c r="A41" s="177" t="s">
        <v>928</v>
      </c>
      <c r="B41" s="170"/>
      <c r="C41" s="171"/>
      <c r="D41" s="83"/>
      <c r="E41" s="83"/>
      <c r="F41" s="190"/>
      <c r="G41" s="191"/>
      <c r="H41" s="192"/>
      <c r="I41" s="190"/>
      <c r="J41" s="191"/>
      <c r="K41" s="192"/>
      <c r="L41" s="190"/>
      <c r="M41" s="191"/>
      <c r="N41" s="192"/>
      <c r="O41" s="190"/>
      <c r="P41" s="191"/>
      <c r="Q41" s="192"/>
      <c r="R41" s="190"/>
      <c r="S41" s="191"/>
      <c r="T41" s="192"/>
      <c r="U41" s="190"/>
      <c r="V41" s="191"/>
      <c r="W41" s="192"/>
      <c r="X41" s="190"/>
      <c r="Y41" s="191"/>
      <c r="Z41" s="192"/>
      <c r="AA41" s="190"/>
      <c r="AB41" s="191"/>
      <c r="AC41" s="192"/>
      <c r="AD41" s="190"/>
      <c r="AE41" s="191"/>
      <c r="AF41" s="192"/>
      <c r="AG41" s="190"/>
      <c r="AH41" s="191"/>
      <c r="AI41" s="192"/>
      <c r="AJ41" s="166">
        <f t="shared" si="4"/>
        <v>0</v>
      </c>
      <c r="AK41" s="166"/>
      <c r="AL41" s="193" t="e">
        <f>ROUNDUP(AJ41/$AJ$47,1)</f>
        <v>#DIV/0!</v>
      </c>
      <c r="AM41" s="167"/>
      <c r="AN41" s="168"/>
      <c r="AO41" s="92"/>
      <c r="AP41" s="92"/>
      <c r="AQ41" s="92"/>
    </row>
    <row r="42" spans="1:43" s="97" customFormat="1" ht="20.149999999999999" customHeight="1">
      <c r="A42" s="95"/>
      <c r="B42" s="173" t="s">
        <v>929</v>
      </c>
      <c r="C42" s="174"/>
      <c r="D42" s="83"/>
      <c r="E42" s="83"/>
      <c r="F42" s="190"/>
      <c r="G42" s="191"/>
      <c r="H42" s="192"/>
      <c r="I42" s="190"/>
      <c r="J42" s="191"/>
      <c r="K42" s="192"/>
      <c r="L42" s="190"/>
      <c r="M42" s="191"/>
      <c r="N42" s="192"/>
      <c r="O42" s="190"/>
      <c r="P42" s="191"/>
      <c r="Q42" s="192"/>
      <c r="R42" s="190"/>
      <c r="S42" s="191"/>
      <c r="T42" s="192"/>
      <c r="U42" s="190"/>
      <c r="V42" s="191"/>
      <c r="W42" s="192"/>
      <c r="X42" s="190"/>
      <c r="Y42" s="191"/>
      <c r="Z42" s="192"/>
      <c r="AA42" s="190"/>
      <c r="AB42" s="191"/>
      <c r="AC42" s="192"/>
      <c r="AD42" s="190"/>
      <c r="AE42" s="191"/>
      <c r="AF42" s="192"/>
      <c r="AG42" s="190"/>
      <c r="AH42" s="191"/>
      <c r="AI42" s="192"/>
      <c r="AJ42" s="166">
        <f t="shared" si="4"/>
        <v>0</v>
      </c>
      <c r="AK42" s="166"/>
      <c r="AL42" s="194"/>
      <c r="AM42" s="175" t="e">
        <f>ROUNDUP($AJ$42/$AJ$47,1)</f>
        <v>#DIV/0!</v>
      </c>
      <c r="AN42" s="176"/>
      <c r="AO42" s="96"/>
      <c r="AP42" s="96"/>
      <c r="AQ42" s="96"/>
    </row>
    <row r="43" spans="1:43" ht="20.149999999999999" customHeight="1">
      <c r="A43" s="177" t="s">
        <v>930</v>
      </c>
      <c r="B43" s="170"/>
      <c r="C43" s="171"/>
      <c r="D43" s="83"/>
      <c r="E43" s="83"/>
      <c r="F43" s="190"/>
      <c r="G43" s="191"/>
      <c r="H43" s="192"/>
      <c r="I43" s="190"/>
      <c r="J43" s="191"/>
      <c r="K43" s="192"/>
      <c r="L43" s="190"/>
      <c r="M43" s="191"/>
      <c r="N43" s="192"/>
      <c r="O43" s="190"/>
      <c r="P43" s="191"/>
      <c r="Q43" s="192"/>
      <c r="R43" s="190"/>
      <c r="S43" s="191"/>
      <c r="T43" s="192"/>
      <c r="U43" s="190"/>
      <c r="V43" s="191"/>
      <c r="W43" s="192"/>
      <c r="X43" s="190"/>
      <c r="Y43" s="191"/>
      <c r="Z43" s="192"/>
      <c r="AA43" s="190"/>
      <c r="AB43" s="191"/>
      <c r="AC43" s="192"/>
      <c r="AD43" s="190"/>
      <c r="AE43" s="191"/>
      <c r="AF43" s="192"/>
      <c r="AG43" s="190"/>
      <c r="AH43" s="191"/>
      <c r="AI43" s="192"/>
      <c r="AJ43" s="166">
        <f t="shared" si="4"/>
        <v>0</v>
      </c>
      <c r="AK43" s="166"/>
      <c r="AL43" s="193" t="e">
        <f>ROUNDUP(AJ43/$AJ$47,1)</f>
        <v>#DIV/0!</v>
      </c>
      <c r="AM43" s="167"/>
      <c r="AN43" s="168"/>
      <c r="AO43" s="92"/>
      <c r="AP43" s="92"/>
      <c r="AQ43" s="92"/>
    </row>
    <row r="44" spans="1:43" s="97" customFormat="1" ht="20.149999999999999" customHeight="1">
      <c r="A44" s="98"/>
      <c r="B44" s="173" t="s">
        <v>929</v>
      </c>
      <c r="C44" s="174"/>
      <c r="D44" s="83"/>
      <c r="E44" s="83"/>
      <c r="F44" s="190"/>
      <c r="G44" s="191"/>
      <c r="H44" s="192"/>
      <c r="I44" s="190"/>
      <c r="J44" s="191"/>
      <c r="K44" s="192"/>
      <c r="L44" s="190"/>
      <c r="M44" s="191"/>
      <c r="N44" s="192"/>
      <c r="O44" s="190"/>
      <c r="P44" s="191"/>
      <c r="Q44" s="192"/>
      <c r="R44" s="190"/>
      <c r="S44" s="191"/>
      <c r="T44" s="192"/>
      <c r="U44" s="190"/>
      <c r="V44" s="191"/>
      <c r="W44" s="192"/>
      <c r="X44" s="190"/>
      <c r="Y44" s="191"/>
      <c r="Z44" s="192"/>
      <c r="AA44" s="190"/>
      <c r="AB44" s="191"/>
      <c r="AC44" s="192"/>
      <c r="AD44" s="190"/>
      <c r="AE44" s="191"/>
      <c r="AF44" s="192"/>
      <c r="AG44" s="190"/>
      <c r="AH44" s="191"/>
      <c r="AI44" s="192"/>
      <c r="AJ44" s="166">
        <f t="shared" si="4"/>
        <v>0</v>
      </c>
      <c r="AK44" s="166"/>
      <c r="AL44" s="194"/>
      <c r="AM44" s="175" t="e">
        <f>ROUNDUP($AJ$44/$AJ$47,1)</f>
        <v>#DIV/0!</v>
      </c>
      <c r="AN44" s="176"/>
      <c r="AO44" s="96"/>
      <c r="AP44" s="96"/>
      <c r="AQ44" s="96"/>
    </row>
    <row r="45" spans="1:43" ht="20.149999999999999" customHeight="1">
      <c r="A45" s="177" t="s">
        <v>932</v>
      </c>
      <c r="B45" s="170"/>
      <c r="C45" s="171"/>
      <c r="D45" s="83"/>
      <c r="E45" s="83"/>
      <c r="F45" s="190"/>
      <c r="G45" s="191"/>
      <c r="H45" s="192"/>
      <c r="I45" s="190"/>
      <c r="J45" s="191"/>
      <c r="K45" s="192"/>
      <c r="L45" s="190"/>
      <c r="M45" s="191"/>
      <c r="N45" s="192"/>
      <c r="O45" s="190"/>
      <c r="P45" s="191"/>
      <c r="Q45" s="192"/>
      <c r="R45" s="190"/>
      <c r="S45" s="191"/>
      <c r="T45" s="192"/>
      <c r="U45" s="190"/>
      <c r="V45" s="191"/>
      <c r="W45" s="192"/>
      <c r="X45" s="190"/>
      <c r="Y45" s="191"/>
      <c r="Z45" s="192"/>
      <c r="AA45" s="190"/>
      <c r="AB45" s="191"/>
      <c r="AC45" s="192"/>
      <c r="AD45" s="190"/>
      <c r="AE45" s="191"/>
      <c r="AF45" s="192"/>
      <c r="AG45" s="190"/>
      <c r="AH45" s="191"/>
      <c r="AI45" s="192"/>
      <c r="AJ45" s="166">
        <f t="shared" si="4"/>
        <v>0</v>
      </c>
      <c r="AK45" s="166"/>
      <c r="AL45" s="193" t="e">
        <f>ROUNDUP(AJ45/$AJ$47,1)</f>
        <v>#DIV/0!</v>
      </c>
      <c r="AM45" s="167"/>
      <c r="AN45" s="168"/>
      <c r="AO45" s="92"/>
      <c r="AP45" s="92"/>
      <c r="AQ45" s="92"/>
    </row>
    <row r="46" spans="1:43" s="97" customFormat="1" ht="20.149999999999999" customHeight="1">
      <c r="A46" s="95"/>
      <c r="B46" s="173" t="s">
        <v>929</v>
      </c>
      <c r="C46" s="174"/>
      <c r="D46" s="83"/>
      <c r="E46" s="83"/>
      <c r="F46" s="190"/>
      <c r="G46" s="191"/>
      <c r="H46" s="192"/>
      <c r="I46" s="190"/>
      <c r="J46" s="191"/>
      <c r="K46" s="192"/>
      <c r="L46" s="190"/>
      <c r="M46" s="191"/>
      <c r="N46" s="192"/>
      <c r="O46" s="190"/>
      <c r="P46" s="191"/>
      <c r="Q46" s="192"/>
      <c r="R46" s="190"/>
      <c r="S46" s="191"/>
      <c r="T46" s="192"/>
      <c r="U46" s="190"/>
      <c r="V46" s="191"/>
      <c r="W46" s="192"/>
      <c r="X46" s="190"/>
      <c r="Y46" s="191"/>
      <c r="Z46" s="192"/>
      <c r="AA46" s="190"/>
      <c r="AB46" s="191"/>
      <c r="AC46" s="192"/>
      <c r="AD46" s="190"/>
      <c r="AE46" s="191"/>
      <c r="AF46" s="192"/>
      <c r="AG46" s="190"/>
      <c r="AH46" s="191"/>
      <c r="AI46" s="192"/>
      <c r="AJ46" s="166">
        <f t="shared" si="4"/>
        <v>0</v>
      </c>
      <c r="AK46" s="166"/>
      <c r="AL46" s="194"/>
      <c r="AM46" s="175" t="e">
        <f>ROUNDUP($AJ$46/$AJ$47,1)</f>
        <v>#DIV/0!</v>
      </c>
      <c r="AN46" s="176"/>
      <c r="AO46" s="96"/>
      <c r="AP46" s="96"/>
      <c r="AQ46" s="96"/>
    </row>
    <row r="47" spans="1:43" ht="20.149999999999999" customHeight="1">
      <c r="A47" s="172" t="s">
        <v>933</v>
      </c>
      <c r="B47" s="172"/>
      <c r="C47" s="172"/>
      <c r="D47" s="83"/>
      <c r="E47" s="83"/>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6">
        <f>+SUM(D47:AI47)</f>
        <v>0</v>
      </c>
      <c r="AK47" s="166"/>
      <c r="AL47" s="99"/>
      <c r="AM47" s="167"/>
      <c r="AN47" s="168"/>
      <c r="AO47" s="92"/>
      <c r="AP47" s="92"/>
      <c r="AQ47" s="92"/>
    </row>
    <row r="48" spans="1:43" ht="5.15" customHeight="1">
      <c r="A48" s="100"/>
      <c r="B48" s="100"/>
      <c r="C48" s="100"/>
      <c r="D48" s="119"/>
      <c r="E48" s="119"/>
      <c r="F48" s="119"/>
      <c r="G48" s="119"/>
      <c r="H48" s="11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101"/>
      <c r="AK48" s="89"/>
      <c r="AL48" s="75"/>
      <c r="AM48" s="75"/>
      <c r="AN48" s="66"/>
    </row>
    <row r="49" spans="1:46" ht="18" customHeight="1">
      <c r="A49" s="65" t="s">
        <v>934</v>
      </c>
      <c r="B49" s="89"/>
      <c r="D49" s="89"/>
      <c r="E49" s="89"/>
      <c r="F49" s="89"/>
      <c r="G49" s="89"/>
      <c r="H49" s="89"/>
      <c r="I49" s="89"/>
      <c r="J49" s="89"/>
      <c r="K49" s="89"/>
      <c r="L49" s="89"/>
      <c r="M49" s="89"/>
      <c r="N49" s="89"/>
      <c r="O49" s="89"/>
      <c r="P49" s="89"/>
      <c r="Q49" s="89"/>
      <c r="R49" s="89"/>
      <c r="S49" s="89"/>
      <c r="T49" s="89"/>
      <c r="U49" s="89"/>
      <c r="V49" s="89"/>
      <c r="W49" s="75"/>
      <c r="X49" s="89"/>
      <c r="Y49" s="89"/>
      <c r="Z49" s="89"/>
      <c r="AA49" s="89"/>
      <c r="AB49" s="89"/>
      <c r="AC49" s="89"/>
      <c r="AD49" s="89"/>
      <c r="AE49" s="89"/>
      <c r="AF49" s="89"/>
      <c r="AG49" s="89"/>
      <c r="AH49" s="89"/>
      <c r="AI49" s="89"/>
      <c r="AJ49" s="101"/>
      <c r="AK49" s="89"/>
      <c r="AL49" s="75"/>
      <c r="AM49" s="75"/>
      <c r="AN49" s="66"/>
    </row>
    <row r="50" spans="1:46" ht="45" customHeight="1">
      <c r="A50" s="147" t="s">
        <v>935</v>
      </c>
      <c r="B50" s="147"/>
      <c r="C50" s="147" t="s">
        <v>936</v>
      </c>
      <c r="D50" s="147"/>
      <c r="E50" s="155" t="s">
        <v>937</v>
      </c>
      <c r="F50" s="155"/>
      <c r="G50" s="155"/>
      <c r="H50" s="155"/>
      <c r="I50" s="178" t="s">
        <v>938</v>
      </c>
      <c r="J50" s="179"/>
      <c r="K50" s="179"/>
      <c r="L50" s="179"/>
      <c r="M50" s="179"/>
      <c r="N50" s="180"/>
      <c r="O50" s="178" t="s">
        <v>982</v>
      </c>
      <c r="P50" s="179"/>
      <c r="Q50" s="179"/>
      <c r="R50" s="179"/>
      <c r="S50" s="179"/>
      <c r="T50" s="180"/>
      <c r="U50" s="92"/>
      <c r="W50" s="75"/>
      <c r="X50" s="89"/>
      <c r="Y50" s="89"/>
      <c r="Z50" s="89"/>
      <c r="AA50" s="89"/>
      <c r="AB50" s="89"/>
      <c r="AC50" s="89"/>
      <c r="AD50" s="89"/>
      <c r="AE50" s="89"/>
      <c r="AF50" s="89"/>
      <c r="AG50" s="89"/>
      <c r="AH50" s="89"/>
      <c r="AI50" s="89"/>
      <c r="AJ50" s="101"/>
      <c r="AK50" s="89"/>
      <c r="AL50" s="75"/>
      <c r="AM50" s="75"/>
      <c r="AN50" s="66"/>
    </row>
    <row r="51" spans="1:46" ht="18" customHeight="1">
      <c r="A51" s="155" t="s">
        <v>939</v>
      </c>
      <c r="B51" s="155"/>
      <c r="C51" s="186" t="e">
        <f>ROUNDDOWN(IF(AL37&lt;=30,1,1+ROUNDUP((AL37-30)/30,0)),1)</f>
        <v>#DIV/0!</v>
      </c>
      <c r="D51" s="186"/>
      <c r="E51" s="186" t="e">
        <f>ROUNDDOWN(AL37/5,1)</f>
        <v>#DIV/0!</v>
      </c>
      <c r="F51" s="186"/>
      <c r="G51" s="186"/>
      <c r="H51" s="186"/>
      <c r="I51" s="195" t="e">
        <f>ROUNDDOWN($AL$40/9,1)+ROUNDDOWN(($AL$41-$AM$42)/6,1)+ROUNDDOWN($AM$42/12,1)+ROUNDDOWN(($AL$43-$AM$44)/4,1)+ROUNDDOWN($AM$44/8,1)+ROUNDDOWN(($AL$45-$AM$46)/2.5,1)+ROUNDDOWN($AM$46/5,1)</f>
        <v>#DIV/0!</v>
      </c>
      <c r="J51" s="187"/>
      <c r="K51" s="187"/>
      <c r="L51" s="187"/>
      <c r="M51" s="187"/>
      <c r="N51" s="187"/>
      <c r="O51" s="196">
        <v>1</v>
      </c>
      <c r="P51" s="196"/>
      <c r="Q51" s="196"/>
      <c r="R51" s="196"/>
      <c r="S51" s="196"/>
      <c r="T51" s="196"/>
      <c r="U51" s="92"/>
      <c r="W51" s="75"/>
      <c r="X51" s="89"/>
      <c r="Y51" s="89"/>
      <c r="Z51" s="89"/>
      <c r="AA51" s="89"/>
      <c r="AB51" s="89"/>
      <c r="AC51" s="89"/>
      <c r="AD51" s="89"/>
      <c r="AE51" s="89"/>
      <c r="AF51" s="89"/>
      <c r="AG51" s="89"/>
      <c r="AH51" s="89"/>
      <c r="AI51" s="89"/>
      <c r="AJ51" s="101"/>
      <c r="AK51" s="89"/>
      <c r="AL51" s="75"/>
      <c r="AM51" s="75"/>
      <c r="AN51" s="66"/>
    </row>
    <row r="52" spans="1:46" ht="5.15" customHeight="1">
      <c r="A52" s="100"/>
      <c r="B52" s="100"/>
      <c r="C52" s="100"/>
      <c r="D52" s="100"/>
      <c r="E52" s="100"/>
      <c r="F52" s="100"/>
      <c r="G52" s="100"/>
      <c r="H52" s="100"/>
      <c r="I52" s="100"/>
      <c r="J52" s="89"/>
      <c r="K52" s="89"/>
      <c r="L52" s="89"/>
      <c r="M52" s="101"/>
      <c r="N52" s="89"/>
      <c r="O52" s="89"/>
      <c r="P52" s="89"/>
      <c r="Q52" s="92"/>
      <c r="W52" s="75"/>
      <c r="X52" s="89"/>
      <c r="Y52" s="89"/>
      <c r="Z52" s="89"/>
      <c r="AA52" s="89"/>
      <c r="AB52" s="89"/>
      <c r="AC52" s="89"/>
      <c r="AD52" s="89"/>
      <c r="AE52" s="89"/>
      <c r="AF52" s="89"/>
      <c r="AG52" s="89"/>
      <c r="AH52" s="89"/>
      <c r="AI52" s="89"/>
      <c r="AJ52" s="101"/>
      <c r="AK52" s="89"/>
      <c r="AL52" s="75"/>
      <c r="AM52" s="75"/>
      <c r="AN52" s="66"/>
    </row>
    <row r="53" spans="1:46" ht="21" customHeight="1">
      <c r="A53" s="65" t="s">
        <v>940</v>
      </c>
      <c r="B53" s="69"/>
      <c r="C53" s="70"/>
      <c r="D53" s="70"/>
      <c r="E53" s="70"/>
      <c r="F53" s="70"/>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row>
    <row r="54" spans="1:46" ht="25" customHeight="1">
      <c r="A54" s="66"/>
      <c r="B54" s="75"/>
      <c r="C54" s="178" t="s">
        <v>1029</v>
      </c>
      <c r="D54" s="179"/>
      <c r="E54" s="181" t="s">
        <v>1030</v>
      </c>
      <c r="F54" s="181"/>
      <c r="G54" s="181"/>
      <c r="H54" s="181"/>
      <c r="I54" s="178" t="s">
        <v>1031</v>
      </c>
      <c r="J54" s="179"/>
      <c r="K54" s="179"/>
      <c r="L54" s="179"/>
      <c r="M54" s="179"/>
      <c r="N54" s="180"/>
      <c r="O54" s="178" t="s">
        <v>938</v>
      </c>
      <c r="P54" s="179"/>
      <c r="Q54" s="179"/>
      <c r="R54" s="179"/>
      <c r="S54" s="179"/>
      <c r="T54" s="180"/>
      <c r="U54" s="178" t="s">
        <v>1034</v>
      </c>
      <c r="V54" s="179"/>
      <c r="W54" s="179"/>
      <c r="X54" s="179"/>
      <c r="Y54" s="179"/>
      <c r="Z54" s="180"/>
      <c r="AA54" s="178" t="s">
        <v>1032</v>
      </c>
      <c r="AB54" s="179"/>
      <c r="AC54" s="179"/>
      <c r="AD54" s="179"/>
      <c r="AE54" s="179"/>
      <c r="AF54" s="180"/>
      <c r="AG54" s="181" t="s">
        <v>1033</v>
      </c>
      <c r="AH54" s="181"/>
      <c r="AI54" s="181"/>
      <c r="AJ54" s="181"/>
      <c r="AK54" s="181"/>
      <c r="AL54" s="181" t="s">
        <v>1033</v>
      </c>
      <c r="AM54" s="181"/>
      <c r="AN54" s="66"/>
      <c r="AO54" s="133" t="s">
        <v>1035</v>
      </c>
      <c r="AP54" s="133" t="s">
        <v>936</v>
      </c>
      <c r="AQ54" s="133" t="s">
        <v>937</v>
      </c>
      <c r="AR54" s="133" t="s">
        <v>1036</v>
      </c>
      <c r="AS54" s="133" t="s">
        <v>1038</v>
      </c>
      <c r="AT54" s="133" t="s">
        <v>1037</v>
      </c>
    </row>
    <row r="55" spans="1:46" ht="18" customHeight="1">
      <c r="A55" s="66"/>
      <c r="B55" s="75"/>
      <c r="C55" s="102" t="s">
        <v>941</v>
      </c>
      <c r="D55" s="102" t="s">
        <v>942</v>
      </c>
      <c r="E55" s="103" t="s">
        <v>941</v>
      </c>
      <c r="F55" s="182" t="s">
        <v>942</v>
      </c>
      <c r="G55" s="182"/>
      <c r="H55" s="182"/>
      <c r="I55" s="183" t="s">
        <v>941</v>
      </c>
      <c r="J55" s="184"/>
      <c r="K55" s="185"/>
      <c r="L55" s="183" t="s">
        <v>942</v>
      </c>
      <c r="M55" s="184"/>
      <c r="N55" s="185"/>
      <c r="O55" s="183" t="s">
        <v>941</v>
      </c>
      <c r="P55" s="184"/>
      <c r="Q55" s="185"/>
      <c r="R55" s="183" t="s">
        <v>942</v>
      </c>
      <c r="S55" s="184"/>
      <c r="T55" s="185"/>
      <c r="U55" s="183" t="s">
        <v>941</v>
      </c>
      <c r="V55" s="184"/>
      <c r="W55" s="185"/>
      <c r="X55" s="183" t="s">
        <v>942</v>
      </c>
      <c r="Y55" s="184"/>
      <c r="Z55" s="185"/>
      <c r="AA55" s="183" t="s">
        <v>941</v>
      </c>
      <c r="AB55" s="184"/>
      <c r="AC55" s="185"/>
      <c r="AD55" s="183" t="s">
        <v>942</v>
      </c>
      <c r="AE55" s="184"/>
      <c r="AF55" s="185"/>
      <c r="AG55" s="183" t="s">
        <v>941</v>
      </c>
      <c r="AH55" s="184"/>
      <c r="AI55" s="185"/>
      <c r="AJ55" s="183" t="s">
        <v>942</v>
      </c>
      <c r="AK55" s="185"/>
      <c r="AL55" s="103" t="s">
        <v>943</v>
      </c>
      <c r="AM55" s="103" t="s">
        <v>944</v>
      </c>
      <c r="AN55" s="66"/>
    </row>
    <row r="56" spans="1:46" ht="18" customHeight="1">
      <c r="A56" s="66"/>
      <c r="B56" s="104" t="s">
        <v>945</v>
      </c>
      <c r="C56" s="103">
        <f>COUNTIFS($B$11:$B$30,C$54,$C$11:$C$30,"A",$E$11:$E$30,"*")</f>
        <v>0</v>
      </c>
      <c r="D56" s="103">
        <f>COUNTIFS($B$11:$B$30,C$54,$C$11:$C$30,"B",$E$11:$E$30,"*")</f>
        <v>0</v>
      </c>
      <c r="E56" s="103">
        <f>COUNTIFS($B$11:$B$30,E$54,$C$11:$C$30,"A",$E$11:$E$30,"*")</f>
        <v>0</v>
      </c>
      <c r="F56" s="183">
        <f>COUNTIFS($B$11:$B$30,E$54,$C$11:$C$30,"B",$E$11:$E$30,"*")</f>
        <v>0</v>
      </c>
      <c r="G56" s="184"/>
      <c r="H56" s="185"/>
      <c r="I56" s="183">
        <f>COUNTIFS($B$11:$B$30,I$54,$C$11:$C$30,"A",$E$11:$E$30,"*")</f>
        <v>0</v>
      </c>
      <c r="J56" s="184"/>
      <c r="K56" s="185"/>
      <c r="L56" s="183">
        <f>COUNTIFS($B$11:$B$30,I$54,$C$11:$C$30,"B",$E$11:$E$30,"*")</f>
        <v>0</v>
      </c>
      <c r="M56" s="184"/>
      <c r="N56" s="185"/>
      <c r="O56" s="183">
        <f>COUNTIFS($B$11:$B$30,O$54,$C$11:$C$30,"A",$E$11:$E$30,"*")</f>
        <v>0</v>
      </c>
      <c r="P56" s="184"/>
      <c r="Q56" s="185"/>
      <c r="R56" s="183">
        <f>COUNTIFS($B$11:$B$30,O$54,$C$11:$C$30,"B",$E$11:$E$30,"*")</f>
        <v>0</v>
      </c>
      <c r="S56" s="184"/>
      <c r="T56" s="185"/>
      <c r="U56" s="183">
        <f>COUNTIFS($B$11:$B$30,U$54,$C$11:$C$30,"A",$E$11:$E$30,"*")</f>
        <v>0</v>
      </c>
      <c r="V56" s="184"/>
      <c r="W56" s="185"/>
      <c r="X56" s="183">
        <f>COUNTIFS($B$11:$B$30,U$54,$C$11:$C$30,"B",$E$11:$E$30,"*")</f>
        <v>0</v>
      </c>
      <c r="Y56" s="184"/>
      <c r="Z56" s="185"/>
      <c r="AA56" s="183">
        <f>COUNTIFS($B$11:$B$30,AA$54,$C$11:$C$30,"A",$E$11:$E$30,"*")</f>
        <v>0</v>
      </c>
      <c r="AB56" s="184"/>
      <c r="AC56" s="185"/>
      <c r="AD56" s="183">
        <f>COUNTIFS($B$11:$B$30,AA$54,$C$11:$C$30,"B",$E$11:$E$30,"*")</f>
        <v>0</v>
      </c>
      <c r="AE56" s="184"/>
      <c r="AF56" s="185"/>
      <c r="AG56" s="183">
        <f>COUNTIFS($B$11:$B$30,AG$54,$C$11:$C$30,"A",$E$11:$E$30,"*")</f>
        <v>0</v>
      </c>
      <c r="AH56" s="184"/>
      <c r="AI56" s="185"/>
      <c r="AJ56" s="183">
        <f>COUNTIFS($B$11:$B$30,AG$54,$C$11:$C$30,"B",$E$11:$E$30,"*")</f>
        <v>0</v>
      </c>
      <c r="AK56" s="185"/>
      <c r="AL56" s="103">
        <f>COUNTIFS($B$11:$B$30,AL$54,$C$11:$C$30,"A",$E$11:$E$30,"*")</f>
        <v>0</v>
      </c>
      <c r="AM56" s="103">
        <f>COUNTIFS($B$11:$B$30,AL$54,$C$11:$C$30,"B",$E$11:$E$30,"*")</f>
        <v>0</v>
      </c>
      <c r="AN56" s="66"/>
    </row>
    <row r="57" spans="1:46" ht="18" customHeight="1">
      <c r="A57" s="66"/>
      <c r="B57" s="91" t="s">
        <v>946</v>
      </c>
      <c r="C57" s="105"/>
      <c r="D57" s="105"/>
      <c r="E57" s="103">
        <f>COUNTIFS($B$11:$B$30,E$54,$C$11:$C$30,"C",$E$11:$E$30,"*")</f>
        <v>0</v>
      </c>
      <c r="F57" s="183">
        <f>COUNTIFS($B$11:$B$30,E$54,$C$11:$C$30,"D",$E$11:$E$30,"*")</f>
        <v>0</v>
      </c>
      <c r="G57" s="184"/>
      <c r="H57" s="185"/>
      <c r="I57" s="183">
        <f>COUNTIFS($B$11:$B$30,I$54,$C$11:$C$30,"C",$E$11:$E$30,"*")</f>
        <v>0</v>
      </c>
      <c r="J57" s="184"/>
      <c r="K57" s="185"/>
      <c r="L57" s="183">
        <f>COUNTIFS($B$11:$B$30,I$54,$C$11:$C$30,"D",$E$11:$E$30,"*")</f>
        <v>0</v>
      </c>
      <c r="M57" s="184"/>
      <c r="N57" s="185"/>
      <c r="O57" s="183">
        <f>COUNTIFS($B$11:$B$30,O$54,$C$11:$C$30,"C",$E$11:$E$30,"*")</f>
        <v>0</v>
      </c>
      <c r="P57" s="184"/>
      <c r="Q57" s="185"/>
      <c r="R57" s="183">
        <f>COUNTIFS($B$11:$B$30,O$54,$C$11:$C$30,"D",$E$11:$E$30,"*")</f>
        <v>0</v>
      </c>
      <c r="S57" s="184"/>
      <c r="T57" s="185"/>
      <c r="U57" s="183">
        <f>COUNTIFS($B$11:$B$30,U$54,$C$11:$C$30,"C",$E$11:$E$30,"*")</f>
        <v>0</v>
      </c>
      <c r="V57" s="184"/>
      <c r="W57" s="185"/>
      <c r="X57" s="183">
        <f>COUNTIFS($B$11:$B$30,U$54,$C$11:$C$30,"D",$E$11:$E$30,"*")</f>
        <v>0</v>
      </c>
      <c r="Y57" s="184"/>
      <c r="Z57" s="185"/>
      <c r="AA57" s="183">
        <f>COUNTIFS($B$11:$B$30,AA$54,$C$11:$C$30,"C",$E$11:$E$30,"*")</f>
        <v>0</v>
      </c>
      <c r="AB57" s="184"/>
      <c r="AC57" s="185"/>
      <c r="AD57" s="183">
        <f>COUNTIFS($B$11:$B$30,AA$54,$C$11:$C$30,"D",$E$11:$E$30,"*")</f>
        <v>0</v>
      </c>
      <c r="AE57" s="184"/>
      <c r="AF57" s="185"/>
      <c r="AG57" s="183">
        <f>COUNTIFS($B$11:$B$30,AG$54,$C$11:$C$30,"C",$E$11:$E$30,"*")</f>
        <v>0</v>
      </c>
      <c r="AH57" s="184"/>
      <c r="AI57" s="185"/>
      <c r="AJ57" s="183">
        <f>COUNTIFS($B$11:$B$30,AG$54,$C$11:$C$30,"D",$E$11:$E$30,"*")</f>
        <v>0</v>
      </c>
      <c r="AK57" s="185"/>
      <c r="AL57" s="103">
        <f>COUNTIFS($B$11:$B$30,AL$54,$C$11:$C$30,"C",$E$11:$E$30,"*")</f>
        <v>0</v>
      </c>
      <c r="AM57" s="103">
        <f>COUNTIFS($B$11:$B$30,AL$54,$C$11:$C$30,"D",$E$11:$E$30,"*")</f>
        <v>0</v>
      </c>
      <c r="AN57" s="66"/>
    </row>
    <row r="58" spans="1:46" ht="25" customHeight="1">
      <c r="A58" s="66"/>
      <c r="B58" s="91" t="s">
        <v>947</v>
      </c>
      <c r="C58" s="188"/>
      <c r="D58" s="189"/>
      <c r="E58" s="178" t="e">
        <f>IF($AK$3="４週",SUMIFS($AK$11:$AK$30,$B$11:$B$30,E54)/4/$AH$5,IF($AK$3="歴月",SUMIFS($AK$11:$AK$30,$B$11:$B$30,E54)/$AL$5,"記載する期間を選択してください"))</f>
        <v>#DIV/0!</v>
      </c>
      <c r="F58" s="179"/>
      <c r="G58" s="179"/>
      <c r="H58" s="180"/>
      <c r="I58" s="178" t="e">
        <f>IF($AK$3="４週",SUMIFS($AK$11:$AK$30,$B$11:$B$30,I54)/4/$AH$5,IF($AK$3="歴月",SUMIFS($AK$11:$AK$30,$B$11:$B$30,I54)/$AL$5,"記載する期間を選択してください"))</f>
        <v>#DIV/0!</v>
      </c>
      <c r="J58" s="179"/>
      <c r="K58" s="179"/>
      <c r="L58" s="179"/>
      <c r="M58" s="179"/>
      <c r="N58" s="180"/>
      <c r="O58" s="178" t="e">
        <f>IF($AK$3="４週",SUMIFS($AK$11:$AK$30,$B$11:$B$30,O54)/4/$AH$5,IF($AK$3="歴月",SUMIFS($AK$11:$AK$30,$B$11:$B$30,O54)/$AL$5,"記載する期間を選択してください"))</f>
        <v>#DIV/0!</v>
      </c>
      <c r="P58" s="179"/>
      <c r="Q58" s="179"/>
      <c r="R58" s="179"/>
      <c r="S58" s="179"/>
      <c r="T58" s="180"/>
      <c r="U58" s="197"/>
      <c r="V58" s="198"/>
      <c r="W58" s="198"/>
      <c r="X58" s="198"/>
      <c r="Y58" s="198"/>
      <c r="Z58" s="199"/>
      <c r="AA58" s="178" t="e">
        <f>IF($AK$3="４週",SUMIFS($AK$11:$AK$30,$B$11:$B$30,AA54)/4/$AH$5,IF($AK$3="歴月",SUMIFS($AK$11:$AK$30,$B$11:$B$30,AA54)/$AL$5,"記載する期間を選択してください"))</f>
        <v>#DIV/0!</v>
      </c>
      <c r="AB58" s="179"/>
      <c r="AC58" s="179"/>
      <c r="AD58" s="179"/>
      <c r="AE58" s="179"/>
      <c r="AF58" s="180"/>
      <c r="AG58" s="178" t="e">
        <f>IF($AK$3="４週",SUMIFS($AK$11:$AK$30,$B$11:$B$30,AG54)/4/$AH$5,IF($AK$3="歴月",SUMIFS($AK$11:$AK$30,$B$11:$B$30,AG54)/$AL$5,"記載する期間を選択してください"))</f>
        <v>#DIV/0!</v>
      </c>
      <c r="AH58" s="179"/>
      <c r="AI58" s="179"/>
      <c r="AJ58" s="179"/>
      <c r="AK58" s="180"/>
      <c r="AL58" s="178" t="e">
        <f>IF($AK$3="４週",SUMIFS($AK$11:$AK$30,$B$11:$B$30,AL54)/4/$AH$5,IF($AK$3="歴月",SUMIFS($AK$11:$AK$30,$B$11:$B$30,AL54)/$AL$5,"記載する期間を選択してください"))</f>
        <v>#DIV/0!</v>
      </c>
      <c r="AM58" s="180"/>
      <c r="AN58" s="66"/>
    </row>
    <row r="59" spans="1:46" ht="5.15" customHeight="1">
      <c r="A59" s="66"/>
      <c r="B59" s="69"/>
      <c r="C59" s="106">
        <v>2</v>
      </c>
      <c r="D59" s="106"/>
      <c r="E59" s="106">
        <v>3</v>
      </c>
      <c r="F59" s="106"/>
      <c r="G59" s="106"/>
      <c r="H59" s="106"/>
      <c r="I59" s="106">
        <v>4</v>
      </c>
      <c r="J59" s="106"/>
      <c r="K59" s="106"/>
      <c r="L59" s="106"/>
      <c r="M59" s="106"/>
      <c r="N59" s="106"/>
      <c r="O59" s="106">
        <v>5</v>
      </c>
      <c r="P59" s="106"/>
      <c r="Q59" s="106"/>
      <c r="R59" s="106"/>
      <c r="S59" s="106"/>
      <c r="T59" s="106"/>
      <c r="U59" s="106">
        <v>6</v>
      </c>
      <c r="V59" s="106"/>
      <c r="W59" s="106"/>
      <c r="X59" s="106"/>
      <c r="Y59" s="106"/>
      <c r="Z59" s="106"/>
      <c r="AA59" s="106">
        <v>7</v>
      </c>
      <c r="AB59" s="106"/>
      <c r="AC59" s="106"/>
      <c r="AD59" s="106"/>
      <c r="AE59" s="106"/>
      <c r="AF59" s="106"/>
      <c r="AG59" s="106">
        <v>8</v>
      </c>
      <c r="AH59" s="106"/>
      <c r="AI59" s="106"/>
      <c r="AJ59" s="106"/>
      <c r="AK59" s="106"/>
      <c r="AL59" s="106">
        <v>9</v>
      </c>
      <c r="AM59" s="107"/>
      <c r="AN59" s="66"/>
    </row>
    <row r="60" spans="1:46" ht="15" customHeight="1">
      <c r="A60" s="89" t="s">
        <v>948</v>
      </c>
      <c r="B60" s="108"/>
      <c r="C60" s="109"/>
      <c r="D60" s="109"/>
      <c r="E60" s="109"/>
      <c r="F60" s="110"/>
      <c r="G60" s="109"/>
      <c r="H60" s="106"/>
      <c r="I60" s="106"/>
      <c r="J60" s="106"/>
      <c r="K60" s="106"/>
      <c r="L60" s="106"/>
      <c r="M60" s="106"/>
      <c r="N60" s="106"/>
      <c r="O60" s="106"/>
      <c r="P60" s="106"/>
      <c r="Q60" s="106"/>
      <c r="R60" s="106">
        <v>6</v>
      </c>
      <c r="S60" s="106"/>
      <c r="T60" s="106"/>
      <c r="U60" s="106"/>
      <c r="V60" s="106"/>
      <c r="W60" s="106"/>
      <c r="X60" s="106">
        <v>7</v>
      </c>
      <c r="Y60" s="106"/>
      <c r="Z60" s="106"/>
      <c r="AA60" s="106"/>
      <c r="AB60" s="106"/>
      <c r="AC60" s="106"/>
      <c r="AD60" s="106">
        <v>8</v>
      </c>
      <c r="AE60" s="106"/>
      <c r="AF60" s="106"/>
      <c r="AG60" s="111"/>
      <c r="AH60" s="111"/>
      <c r="AI60" s="111"/>
      <c r="AJ60" s="111">
        <v>9</v>
      </c>
      <c r="AK60" s="112"/>
      <c r="AL60" s="112"/>
      <c r="AM60" s="66"/>
    </row>
    <row r="61" spans="1:46" s="89" customFormat="1" ht="15" customHeight="1">
      <c r="A61" s="89" t="s">
        <v>949</v>
      </c>
      <c r="B61" s="100"/>
      <c r="C61" s="100"/>
      <c r="D61" s="100"/>
      <c r="E61" s="100"/>
      <c r="F61" s="100"/>
      <c r="G61" s="100"/>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row>
    <row r="62" spans="1:46" s="89" customFormat="1" ht="15" customHeight="1">
      <c r="A62" s="89" t="s">
        <v>1045</v>
      </c>
      <c r="B62" s="100"/>
      <c r="C62" s="100"/>
      <c r="D62" s="100"/>
      <c r="E62" s="100"/>
      <c r="F62" s="100"/>
      <c r="G62" s="100"/>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row>
    <row r="63" spans="1:46" s="89" customFormat="1" ht="15" customHeight="1">
      <c r="A63" s="89" t="s">
        <v>950</v>
      </c>
      <c r="B63" s="100"/>
      <c r="C63" s="100"/>
      <c r="D63" s="100"/>
      <c r="E63" s="100"/>
      <c r="F63" s="100"/>
      <c r="G63" s="100"/>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row>
    <row r="64" spans="1:46" s="89" customFormat="1" ht="15" customHeight="1">
      <c r="A64" s="89" t="s">
        <v>951</v>
      </c>
      <c r="B64" s="100"/>
      <c r="C64" s="100"/>
      <c r="D64" s="100"/>
      <c r="E64" s="100"/>
      <c r="F64" s="100"/>
      <c r="G64" s="100"/>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row>
    <row r="65" spans="1:7" ht="15" customHeight="1">
      <c r="A65" s="89" t="s">
        <v>952</v>
      </c>
      <c r="B65" s="113"/>
      <c r="C65" s="89"/>
      <c r="D65" s="89"/>
      <c r="E65" s="89"/>
      <c r="F65" s="89"/>
      <c r="G65" s="89"/>
    </row>
    <row r="66" spans="1:7" ht="15" customHeight="1">
      <c r="A66" s="89" t="s">
        <v>953</v>
      </c>
      <c r="B66" s="113"/>
      <c r="C66" s="89"/>
      <c r="D66" s="89"/>
      <c r="E66" s="89"/>
      <c r="F66" s="89"/>
      <c r="G66" s="89"/>
    </row>
    <row r="67" spans="1:7" ht="15" customHeight="1">
      <c r="A67" s="89"/>
      <c r="B67" s="104" t="s">
        <v>954</v>
      </c>
      <c r="C67" s="147" t="s">
        <v>955</v>
      </c>
      <c r="D67" s="147"/>
      <c r="E67" s="147"/>
      <c r="F67" s="89"/>
      <c r="G67" s="89"/>
    </row>
    <row r="68" spans="1:7" ht="15" customHeight="1">
      <c r="A68" s="89"/>
      <c r="B68" s="114" t="s">
        <v>956</v>
      </c>
      <c r="C68" s="166" t="s">
        <v>957</v>
      </c>
      <c r="D68" s="166"/>
      <c r="E68" s="166"/>
      <c r="F68" s="89"/>
      <c r="G68" s="89"/>
    </row>
    <row r="69" spans="1:7" ht="15" customHeight="1">
      <c r="A69" s="89"/>
      <c r="B69" s="114" t="s">
        <v>958</v>
      </c>
      <c r="C69" s="166" t="s">
        <v>959</v>
      </c>
      <c r="D69" s="166"/>
      <c r="E69" s="166"/>
      <c r="F69" s="89"/>
      <c r="G69" s="89"/>
    </row>
    <row r="70" spans="1:7" ht="15" customHeight="1">
      <c r="A70" s="89"/>
      <c r="B70" s="114" t="s">
        <v>960</v>
      </c>
      <c r="C70" s="166" t="s">
        <v>961</v>
      </c>
      <c r="D70" s="166"/>
      <c r="E70" s="166"/>
      <c r="F70" s="89"/>
      <c r="G70" s="89"/>
    </row>
    <row r="71" spans="1:7" ht="15" customHeight="1">
      <c r="A71" s="89"/>
      <c r="B71" s="114" t="s">
        <v>962</v>
      </c>
      <c r="C71" s="166" t="s">
        <v>963</v>
      </c>
      <c r="D71" s="166"/>
      <c r="E71" s="166"/>
      <c r="F71" s="89"/>
      <c r="G71" s="89"/>
    </row>
    <row r="72" spans="1:7" ht="15" customHeight="1">
      <c r="A72" s="89"/>
      <c r="B72" s="89" t="s">
        <v>964</v>
      </c>
      <c r="C72" s="89"/>
      <c r="D72" s="89"/>
      <c r="E72" s="89"/>
      <c r="F72" s="89"/>
      <c r="G72" s="89"/>
    </row>
    <row r="73" spans="1:7" ht="15" customHeight="1">
      <c r="A73" s="89"/>
      <c r="B73" s="89" t="s">
        <v>965</v>
      </c>
      <c r="C73" s="89"/>
      <c r="D73" s="89"/>
      <c r="E73" s="89"/>
      <c r="F73" s="89"/>
      <c r="G73" s="89"/>
    </row>
    <row r="74" spans="1:7" ht="15" customHeight="1">
      <c r="A74" s="89"/>
      <c r="B74" s="89" t="s">
        <v>966</v>
      </c>
      <c r="C74" s="89"/>
      <c r="D74" s="89"/>
      <c r="E74" s="89"/>
      <c r="F74" s="89"/>
      <c r="G74" s="89"/>
    </row>
    <row r="75" spans="1:7" ht="15" customHeight="1">
      <c r="A75" s="89" t="s">
        <v>967</v>
      </c>
      <c r="B75" s="113"/>
      <c r="C75" s="89"/>
      <c r="D75" s="89"/>
      <c r="E75" s="89"/>
      <c r="F75" s="89"/>
      <c r="G75" s="89"/>
    </row>
    <row r="76" spans="1:7" ht="15" customHeight="1">
      <c r="A76" s="89" t="s">
        <v>968</v>
      </c>
      <c r="B76" s="113"/>
      <c r="C76" s="89"/>
      <c r="D76" s="89"/>
      <c r="E76" s="89"/>
      <c r="F76" s="89"/>
      <c r="G76" s="89"/>
    </row>
    <row r="77" spans="1:7" ht="15" hidden="1" customHeight="1">
      <c r="A77" s="89" t="s">
        <v>969</v>
      </c>
      <c r="B77" s="113"/>
      <c r="C77" s="89"/>
      <c r="D77" s="89"/>
      <c r="E77" s="89"/>
      <c r="F77" s="89"/>
      <c r="G77" s="89"/>
    </row>
    <row r="78" spans="1:7" ht="15" customHeight="1">
      <c r="A78" s="89" t="s">
        <v>970</v>
      </c>
      <c r="B78" s="113"/>
      <c r="C78" s="89"/>
      <c r="D78" s="89"/>
      <c r="E78" s="89"/>
      <c r="F78" s="89"/>
      <c r="G78" s="89"/>
    </row>
    <row r="79" spans="1:7" ht="15" customHeight="1">
      <c r="A79" s="89" t="s">
        <v>983</v>
      </c>
      <c r="B79" s="113"/>
      <c r="C79" s="89"/>
      <c r="D79" s="89"/>
      <c r="E79" s="89"/>
      <c r="F79" s="89"/>
      <c r="G79" s="89"/>
    </row>
    <row r="80" spans="1:7" ht="15" hidden="1" customHeight="1">
      <c r="A80" s="89" t="s">
        <v>972</v>
      </c>
      <c r="B80" s="113"/>
      <c r="C80" s="89"/>
      <c r="D80" s="89"/>
      <c r="E80" s="89"/>
      <c r="F80" s="89"/>
      <c r="G80" s="89"/>
    </row>
    <row r="81" spans="1:7" ht="15" customHeight="1">
      <c r="A81" s="89" t="s">
        <v>973</v>
      </c>
      <c r="B81" s="113"/>
      <c r="C81" s="89"/>
      <c r="D81" s="89"/>
      <c r="E81" s="89"/>
      <c r="F81" s="89"/>
      <c r="G81" s="89"/>
    </row>
    <row r="82" spans="1:7" ht="15" customHeight="1">
      <c r="A82" s="89" t="s">
        <v>974</v>
      </c>
      <c r="B82" s="113"/>
      <c r="C82" s="89"/>
      <c r="D82" s="89"/>
      <c r="E82" s="89"/>
      <c r="F82" s="89"/>
      <c r="G82" s="89"/>
    </row>
    <row r="83" spans="1:7" ht="15" customHeight="1">
      <c r="A83" s="89" t="s">
        <v>975</v>
      </c>
      <c r="B83" s="113"/>
      <c r="C83" s="89"/>
      <c r="D83" s="89"/>
      <c r="E83" s="89"/>
      <c r="F83" s="89"/>
      <c r="G83" s="89"/>
    </row>
    <row r="84" spans="1:7" ht="15" customHeight="1">
      <c r="A84" s="89" t="s">
        <v>976</v>
      </c>
      <c r="B84" s="113"/>
      <c r="C84" s="89"/>
      <c r="D84" s="89"/>
      <c r="E84" s="89"/>
      <c r="F84" s="89"/>
      <c r="G84" s="89"/>
    </row>
    <row r="85" spans="1:7" ht="15" customHeight="1">
      <c r="A85" s="89" t="s">
        <v>977</v>
      </c>
      <c r="B85" s="113"/>
      <c r="C85" s="89"/>
      <c r="D85" s="89"/>
      <c r="E85" s="89"/>
      <c r="F85" s="89"/>
      <c r="G85" s="89"/>
    </row>
    <row r="86" spans="1:7" ht="15" customHeight="1">
      <c r="A86" s="89" t="s">
        <v>978</v>
      </c>
      <c r="B86" s="113"/>
      <c r="C86" s="89"/>
      <c r="D86" s="89"/>
      <c r="E86" s="89"/>
      <c r="F86" s="89"/>
      <c r="G86" s="89"/>
    </row>
    <row r="87" spans="1:7" ht="15" customHeight="1">
      <c r="A87" s="89" t="s">
        <v>979</v>
      </c>
      <c r="B87" s="113"/>
      <c r="C87" s="89"/>
      <c r="D87" s="89"/>
      <c r="E87" s="89"/>
      <c r="F87" s="89"/>
      <c r="G87" s="89"/>
    </row>
  </sheetData>
  <mergeCells count="266">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A51:B51"/>
    <mergeCell ref="C51:D51"/>
    <mergeCell ref="E51:H51"/>
    <mergeCell ref="I51:N51"/>
    <mergeCell ref="O51:T51"/>
    <mergeCell ref="C54:D54"/>
    <mergeCell ref="E54:H54"/>
    <mergeCell ref="I54:N54"/>
    <mergeCell ref="O54:T54"/>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B46:C46"/>
    <mergeCell ref="F46:H46"/>
    <mergeCell ref="I46:K46"/>
    <mergeCell ref="L46:N46"/>
    <mergeCell ref="O46:Q46"/>
    <mergeCell ref="R46:T46"/>
    <mergeCell ref="U46:W46"/>
    <mergeCell ref="R45:T45"/>
    <mergeCell ref="U45:W45"/>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5"/>
  <dataValidations count="6">
    <dataValidation type="whole" operator="greaterThanOrEqual" allowBlank="1" showInputMessage="1" showErrorMessage="1" sqref="AG37:AG47 L37:L47 O37:O47 R37:R47 U37:U47 X37:X47 AA37:AA47 AD37:AD47 I37:I47 D37:F47" xr:uid="{E65ABC89-6515-4620-9DE2-CF99DE292E39}">
      <formula1>0</formula1>
    </dataValidation>
    <dataValidation type="list" allowBlank="1" showInputMessage="1" showErrorMessage="1" sqref="C11:C30" xr:uid="{81CA6283-2924-4BD4-96E3-D4B267DBB5E0}">
      <formula1>"A,B,C,D"</formula1>
    </dataValidation>
    <dataValidation operator="greaterThanOrEqual" allowBlank="1" showInputMessage="1" showErrorMessage="1" sqref="I48:I49 I52 L48:L49 L52 AL37:AL41 AJ37:AJ47 AM36 AM42 AM44 AL43 AM46 AL45" xr:uid="{71ED1027-51BB-49EC-8A1F-23FBFE2BA6F6}"/>
    <dataValidation type="list" allowBlank="1" showInputMessage="1" showErrorMessage="1" sqref="AK4:AN4" xr:uid="{C1D754E3-FC0E-4426-B3EF-BDF1BBB02654}">
      <formula1>"予定,実績"</formula1>
    </dataValidation>
    <dataValidation type="list" allowBlank="1" showInputMessage="1" showErrorMessage="1" sqref="AK3:AN3" xr:uid="{58104638-9C6E-4766-8598-56BBF8603995}">
      <formula1>"４週,歴月"</formula1>
    </dataValidation>
    <dataValidation type="list" allowBlank="1" showInputMessage="1" sqref="B11:B30" xr:uid="{D6593133-AF76-47BC-85ED-E71FD3F1B265}">
      <formula1>$AO$54:$AT$54</formula1>
    </dataValidation>
  </dataValidations>
  <pageMargins left="0.7" right="0.7" top="0.75" bottom="0.75" header="0.3" footer="0.3"/>
  <pageSetup paperSize="9" scale="8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33E4D-D82A-4E73-8025-87DD1E4006D2}">
  <sheetPr>
    <tabColor theme="7" tint="0.59999389629810485"/>
  </sheetPr>
  <dimension ref="A1:J433"/>
  <sheetViews>
    <sheetView view="pageBreakPreview" zoomScaleNormal="133" zoomScaleSheetLayoutView="100" workbookViewId="0">
      <selection activeCell="B4" sqref="A4:XFD4"/>
    </sheetView>
  </sheetViews>
  <sheetFormatPr defaultColWidth="7.75" defaultRowHeight="13"/>
  <cols>
    <col min="1" max="1" width="12.33203125" style="55" customWidth="1"/>
    <col min="2" max="2" width="43" style="56" customWidth="1"/>
    <col min="3" max="3" width="11.33203125" style="57" customWidth="1"/>
    <col min="4" max="4" width="5.75" style="57" customWidth="1"/>
    <col min="5" max="5" width="14.58203125" style="55" customWidth="1"/>
    <col min="6" max="16384" width="7.75" style="4"/>
  </cols>
  <sheetData>
    <row r="1" spans="1:6" s="1" customFormat="1" ht="20.149999999999999" customHeight="1">
      <c r="A1" s="135" t="s">
        <v>741</v>
      </c>
      <c r="B1" s="135"/>
      <c r="C1" s="135"/>
      <c r="D1" s="135"/>
      <c r="E1" s="135"/>
    </row>
    <row r="2" spans="1:6" s="1" customFormat="1" ht="15" customHeight="1">
      <c r="A2" s="136" t="s">
        <v>1043</v>
      </c>
      <c r="B2" s="136"/>
      <c r="C2" s="136"/>
      <c r="D2" s="136"/>
      <c r="E2" s="136"/>
    </row>
    <row r="3" spans="1:6" s="1" customFormat="1" ht="20.149999999999999" customHeight="1">
      <c r="A3" s="5" t="s">
        <v>0</v>
      </c>
      <c r="B3" s="137"/>
      <c r="C3" s="138"/>
      <c r="D3" s="138"/>
      <c r="E3" s="139"/>
    </row>
    <row r="4" spans="1:6" s="1" customFormat="1" ht="20.149999999999999" customHeight="1">
      <c r="A4" s="5" t="s">
        <v>1046</v>
      </c>
      <c r="B4" s="137"/>
      <c r="C4" s="138"/>
      <c r="D4" s="138"/>
      <c r="E4" s="139"/>
    </row>
    <row r="5" spans="1:6" s="1" customFormat="1" ht="20.149999999999999" customHeight="1">
      <c r="A5" s="5" t="s">
        <v>1</v>
      </c>
      <c r="B5" s="9"/>
      <c r="C5" s="16" t="s">
        <v>2</v>
      </c>
      <c r="D5" s="137"/>
      <c r="E5" s="139"/>
    </row>
    <row r="6" spans="1:6" s="1" customFormat="1" ht="10" customHeight="1">
      <c r="A6" s="11"/>
      <c r="B6" s="10"/>
      <c r="C6" s="17"/>
      <c r="D6" s="2"/>
      <c r="E6" s="11"/>
    </row>
    <row r="7" spans="1:6" s="1" customFormat="1" ht="18" customHeight="1">
      <c r="A7" s="13" t="s">
        <v>238</v>
      </c>
      <c r="B7" s="10"/>
      <c r="C7" s="17"/>
      <c r="D7" s="2"/>
      <c r="E7" s="11"/>
    </row>
    <row r="8" spans="1:6" ht="26.15" customHeight="1">
      <c r="A8" s="3" t="s">
        <v>3</v>
      </c>
      <c r="B8" s="14" t="s">
        <v>4</v>
      </c>
      <c r="C8" s="3" t="s">
        <v>5</v>
      </c>
      <c r="D8" s="3" t="s">
        <v>6</v>
      </c>
      <c r="E8" s="3" t="s">
        <v>7</v>
      </c>
      <c r="F8" s="134"/>
    </row>
    <row r="9" spans="1:6" ht="39.75" customHeight="1">
      <c r="A9" s="18" t="s">
        <v>8</v>
      </c>
      <c r="B9" s="19"/>
      <c r="C9" s="20" t="s">
        <v>52</v>
      </c>
      <c r="D9" s="21"/>
      <c r="E9" s="21"/>
    </row>
    <row r="10" spans="1:6" ht="66.5" customHeight="1">
      <c r="A10" s="22"/>
      <c r="B10" s="23" t="s">
        <v>442</v>
      </c>
      <c r="C10" s="15" t="s">
        <v>53</v>
      </c>
      <c r="D10" s="5"/>
      <c r="E10" s="15" t="s">
        <v>54</v>
      </c>
    </row>
    <row r="11" spans="1:6" ht="36" customHeight="1">
      <c r="A11" s="24"/>
      <c r="B11" s="18" t="s">
        <v>443</v>
      </c>
      <c r="C11" s="15" t="s">
        <v>55</v>
      </c>
      <c r="D11" s="5"/>
      <c r="E11" s="15" t="s">
        <v>9</v>
      </c>
    </row>
    <row r="12" spans="1:6" ht="70.5" customHeight="1">
      <c r="A12" s="24"/>
      <c r="B12" s="18" t="s">
        <v>444</v>
      </c>
      <c r="C12" s="15" t="s">
        <v>56</v>
      </c>
      <c r="D12" s="5"/>
      <c r="E12" s="15" t="s">
        <v>10</v>
      </c>
    </row>
    <row r="13" spans="1:6" ht="105" customHeight="1">
      <c r="A13" s="25"/>
      <c r="B13" s="18" t="s">
        <v>728</v>
      </c>
      <c r="C13" s="15" t="s">
        <v>57</v>
      </c>
      <c r="D13" s="5"/>
      <c r="E13" s="15" t="s">
        <v>54</v>
      </c>
    </row>
    <row r="14" spans="1:6" ht="39.75" customHeight="1">
      <c r="A14" s="18" t="s">
        <v>59</v>
      </c>
      <c r="B14" s="15"/>
      <c r="C14" s="15" t="s">
        <v>62</v>
      </c>
      <c r="D14" s="5"/>
      <c r="E14" s="15"/>
    </row>
    <row r="15" spans="1:6" ht="32.5" customHeight="1">
      <c r="A15" s="18" t="s">
        <v>58</v>
      </c>
      <c r="B15" s="18" t="s">
        <v>61</v>
      </c>
      <c r="C15" s="15" t="s">
        <v>63</v>
      </c>
      <c r="D15" s="5"/>
      <c r="E15" s="15"/>
    </row>
    <row r="16" spans="1:6" ht="85" customHeight="1">
      <c r="A16" s="18" t="s">
        <v>60</v>
      </c>
      <c r="B16" s="18" t="s">
        <v>65</v>
      </c>
      <c r="C16" s="15" t="s">
        <v>64</v>
      </c>
      <c r="D16" s="5"/>
      <c r="E16" s="15" t="s">
        <v>11</v>
      </c>
    </row>
    <row r="17" spans="1:5" ht="127" customHeight="1">
      <c r="A17" s="18" t="s">
        <v>44</v>
      </c>
      <c r="B17" s="18" t="s">
        <v>809</v>
      </c>
      <c r="C17" s="15" t="s">
        <v>66</v>
      </c>
      <c r="D17" s="5"/>
      <c r="E17" s="15" t="s">
        <v>67</v>
      </c>
    </row>
    <row r="18" spans="1:5" ht="89.5" customHeight="1">
      <c r="A18" s="18" t="s">
        <v>68</v>
      </c>
      <c r="B18" s="18" t="s">
        <v>69</v>
      </c>
      <c r="C18" s="15" t="s">
        <v>70</v>
      </c>
      <c r="D18" s="5"/>
      <c r="E18" s="15" t="s">
        <v>67</v>
      </c>
    </row>
    <row r="19" spans="1:5" ht="38">
      <c r="A19" s="18" t="s">
        <v>71</v>
      </c>
      <c r="B19" s="18" t="s">
        <v>72</v>
      </c>
      <c r="C19" s="15" t="s">
        <v>73</v>
      </c>
      <c r="D19" s="5"/>
      <c r="E19" s="15" t="s">
        <v>74</v>
      </c>
    </row>
    <row r="20" spans="1:5" ht="54.5" customHeight="1">
      <c r="A20" s="27" t="s">
        <v>75</v>
      </c>
      <c r="B20" s="18" t="s">
        <v>78</v>
      </c>
      <c r="C20" s="15" t="s">
        <v>81</v>
      </c>
      <c r="D20" s="5"/>
      <c r="E20" s="15" t="s">
        <v>79</v>
      </c>
    </row>
    <row r="21" spans="1:5" ht="78.5" customHeight="1">
      <c r="A21" s="27" t="s">
        <v>810</v>
      </c>
      <c r="B21" s="18" t="s">
        <v>811</v>
      </c>
      <c r="C21" s="15" t="s">
        <v>76</v>
      </c>
      <c r="D21" s="5"/>
      <c r="E21" s="15" t="s">
        <v>80</v>
      </c>
    </row>
    <row r="22" spans="1:5" ht="50" customHeight="1">
      <c r="A22" s="25"/>
      <c r="B22" s="18" t="s">
        <v>452</v>
      </c>
      <c r="C22" s="15" t="s">
        <v>77</v>
      </c>
      <c r="D22" s="5"/>
      <c r="E22" s="15" t="s">
        <v>812</v>
      </c>
    </row>
    <row r="23" spans="1:5" ht="37.9" customHeight="1">
      <c r="A23" s="18" t="s">
        <v>82</v>
      </c>
      <c r="B23" s="15"/>
      <c r="C23" s="15" t="s">
        <v>84</v>
      </c>
      <c r="D23" s="5"/>
      <c r="E23" s="15"/>
    </row>
    <row r="24" spans="1:5" ht="57.5" customHeight="1">
      <c r="A24" s="26" t="s">
        <v>83</v>
      </c>
      <c r="B24" s="18" t="s">
        <v>85</v>
      </c>
      <c r="C24" s="15" t="s">
        <v>86</v>
      </c>
      <c r="D24" s="5"/>
      <c r="E24" s="15" t="s">
        <v>12</v>
      </c>
    </row>
    <row r="25" spans="1:5" ht="51.5" customHeight="1">
      <c r="A25" s="24"/>
      <c r="B25" s="18" t="s">
        <v>87</v>
      </c>
      <c r="C25" s="15" t="s">
        <v>88</v>
      </c>
      <c r="D25" s="5"/>
      <c r="E25" s="15" t="s">
        <v>12</v>
      </c>
    </row>
    <row r="26" spans="1:5" ht="38">
      <c r="A26" s="24"/>
      <c r="B26" s="18" t="s">
        <v>453</v>
      </c>
      <c r="C26" s="15" t="s">
        <v>89</v>
      </c>
      <c r="D26" s="5"/>
      <c r="E26" s="15" t="s">
        <v>813</v>
      </c>
    </row>
    <row r="27" spans="1:5" ht="76" customHeight="1">
      <c r="A27" s="24"/>
      <c r="B27" s="18" t="s">
        <v>814</v>
      </c>
      <c r="C27" s="15" t="s">
        <v>815</v>
      </c>
      <c r="D27" s="5"/>
      <c r="E27" s="15" t="s">
        <v>12</v>
      </c>
    </row>
    <row r="28" spans="1:5" ht="57">
      <c r="A28" s="24"/>
      <c r="B28" s="18" t="s">
        <v>90</v>
      </c>
      <c r="C28" s="15" t="s">
        <v>91</v>
      </c>
      <c r="D28" s="5"/>
      <c r="E28" s="15" t="s">
        <v>12</v>
      </c>
    </row>
    <row r="29" spans="1:5" ht="28.5">
      <c r="A29" s="24"/>
      <c r="B29" s="18" t="s">
        <v>454</v>
      </c>
      <c r="C29" s="15" t="s">
        <v>92</v>
      </c>
      <c r="D29" s="5"/>
      <c r="E29" s="15" t="s">
        <v>816</v>
      </c>
    </row>
    <row r="30" spans="1:5" ht="28.5">
      <c r="A30" s="24"/>
      <c r="B30" s="18" t="s">
        <v>93</v>
      </c>
      <c r="C30" s="15" t="s">
        <v>94</v>
      </c>
      <c r="D30" s="5"/>
      <c r="E30" s="15" t="s">
        <v>12</v>
      </c>
    </row>
    <row r="31" spans="1:5" ht="88" customHeight="1">
      <c r="A31" s="24"/>
      <c r="B31" s="18" t="s">
        <v>817</v>
      </c>
      <c r="C31" s="15" t="s">
        <v>95</v>
      </c>
      <c r="D31" s="5"/>
      <c r="E31" s="15" t="s">
        <v>96</v>
      </c>
    </row>
    <row r="32" spans="1:5" ht="57">
      <c r="A32" s="24"/>
      <c r="B32" s="18" t="s">
        <v>733</v>
      </c>
      <c r="C32" s="15" t="s">
        <v>97</v>
      </c>
      <c r="D32" s="5"/>
      <c r="E32" s="15" t="s">
        <v>13</v>
      </c>
    </row>
    <row r="33" spans="1:5" ht="72" customHeight="1">
      <c r="A33" s="24"/>
      <c r="B33" s="15" t="s">
        <v>98</v>
      </c>
      <c r="C33" s="15" t="s">
        <v>100</v>
      </c>
      <c r="D33" s="5"/>
      <c r="E33" s="15" t="s">
        <v>101</v>
      </c>
    </row>
    <row r="34" spans="1:5" ht="94" customHeight="1">
      <c r="A34" s="24"/>
      <c r="B34" s="15" t="s">
        <v>99</v>
      </c>
      <c r="C34" s="15" t="s">
        <v>102</v>
      </c>
      <c r="D34" s="5"/>
      <c r="E34" s="15" t="s">
        <v>101</v>
      </c>
    </row>
    <row r="35" spans="1:5" ht="111.5" customHeight="1">
      <c r="A35" s="25"/>
      <c r="B35" s="15" t="s">
        <v>103</v>
      </c>
      <c r="C35" s="15" t="s">
        <v>104</v>
      </c>
      <c r="D35" s="5"/>
      <c r="E35" s="15" t="s">
        <v>101</v>
      </c>
    </row>
    <row r="36" spans="1:5" ht="39.75" customHeight="1">
      <c r="A36" s="15" t="s">
        <v>105</v>
      </c>
      <c r="B36" s="15"/>
      <c r="C36" s="15" t="s">
        <v>84</v>
      </c>
      <c r="D36" s="5"/>
      <c r="E36" s="15"/>
    </row>
    <row r="37" spans="1:5" ht="76" customHeight="1">
      <c r="A37" s="26" t="s">
        <v>106</v>
      </c>
      <c r="B37" s="18" t="s">
        <v>14</v>
      </c>
      <c r="C37" s="15" t="s">
        <v>107</v>
      </c>
      <c r="D37" s="5"/>
      <c r="E37" s="15" t="s">
        <v>245</v>
      </c>
    </row>
    <row r="38" spans="1:5" ht="47.5">
      <c r="A38" s="25"/>
      <c r="B38" s="18" t="s">
        <v>108</v>
      </c>
      <c r="C38" s="15" t="s">
        <v>109</v>
      </c>
      <c r="D38" s="5"/>
      <c r="E38" s="15" t="s">
        <v>244</v>
      </c>
    </row>
    <row r="39" spans="1:5" ht="38">
      <c r="A39" s="15" t="s">
        <v>110</v>
      </c>
      <c r="B39" s="28" t="s">
        <v>15</v>
      </c>
      <c r="C39" s="15" t="s">
        <v>240</v>
      </c>
      <c r="D39" s="5"/>
      <c r="E39" s="15" t="s">
        <v>101</v>
      </c>
    </row>
    <row r="40" spans="1:5" ht="38">
      <c r="A40" s="15" t="s">
        <v>239</v>
      </c>
      <c r="B40" s="29" t="s">
        <v>111</v>
      </c>
      <c r="C40" s="15" t="s">
        <v>818</v>
      </c>
      <c r="D40" s="6"/>
      <c r="E40" s="22" t="s">
        <v>101</v>
      </c>
    </row>
    <row r="41" spans="1:5" ht="38">
      <c r="A41" s="41" t="s">
        <v>397</v>
      </c>
      <c r="B41" s="28" t="s">
        <v>742</v>
      </c>
      <c r="C41" s="15" t="s">
        <v>241</v>
      </c>
      <c r="D41" s="5"/>
      <c r="E41" s="15" t="s">
        <v>242</v>
      </c>
    </row>
    <row r="42" spans="1:5" ht="47.5">
      <c r="A42" s="24" t="s">
        <v>398</v>
      </c>
      <c r="B42" s="28" t="s">
        <v>451</v>
      </c>
      <c r="C42" s="15" t="s">
        <v>243</v>
      </c>
      <c r="D42" s="5"/>
      <c r="E42" s="15" t="s">
        <v>24</v>
      </c>
    </row>
    <row r="43" spans="1:5" ht="45.5" customHeight="1">
      <c r="A43" s="25"/>
      <c r="B43" s="28" t="s">
        <v>450</v>
      </c>
      <c r="C43" s="30" t="s">
        <v>246</v>
      </c>
      <c r="D43" s="5"/>
      <c r="E43" s="15" t="s">
        <v>24</v>
      </c>
    </row>
    <row r="44" spans="1:5" ht="49" customHeight="1">
      <c r="A44" s="18" t="s">
        <v>399</v>
      </c>
      <c r="B44" s="28" t="s">
        <v>743</v>
      </c>
      <c r="C44" s="30" t="s">
        <v>247</v>
      </c>
      <c r="D44" s="5"/>
      <c r="E44" s="15" t="s">
        <v>248</v>
      </c>
    </row>
    <row r="45" spans="1:5" ht="60.75" customHeight="1">
      <c r="A45" s="27" t="s">
        <v>400</v>
      </c>
      <c r="B45" s="31" t="s">
        <v>449</v>
      </c>
      <c r="C45" s="30" t="s">
        <v>249</v>
      </c>
      <c r="D45" s="5"/>
      <c r="E45" s="15" t="s">
        <v>250</v>
      </c>
    </row>
    <row r="46" spans="1:5" ht="49.5" customHeight="1">
      <c r="A46" s="25"/>
      <c r="B46" s="31" t="s">
        <v>455</v>
      </c>
      <c r="C46" s="30" t="s">
        <v>251</v>
      </c>
      <c r="D46" s="5"/>
      <c r="E46" s="15" t="s">
        <v>250</v>
      </c>
    </row>
    <row r="47" spans="1:5" ht="38.5" customHeight="1">
      <c r="A47" s="27" t="s">
        <v>401</v>
      </c>
      <c r="B47" s="31" t="s">
        <v>448</v>
      </c>
      <c r="C47" s="30" t="s">
        <v>820</v>
      </c>
      <c r="D47" s="5"/>
      <c r="E47" s="15" t="s">
        <v>254</v>
      </c>
    </row>
    <row r="48" spans="1:5" ht="47.5">
      <c r="A48" s="25"/>
      <c r="B48" s="31" t="s">
        <v>478</v>
      </c>
      <c r="C48" s="30" t="s">
        <v>479</v>
      </c>
      <c r="D48" s="5"/>
      <c r="E48" s="15" t="s">
        <v>28</v>
      </c>
    </row>
    <row r="49" spans="1:5" ht="38">
      <c r="A49" s="27" t="s">
        <v>402</v>
      </c>
      <c r="B49" s="31" t="s">
        <v>445</v>
      </c>
      <c r="C49" s="30" t="s">
        <v>480</v>
      </c>
      <c r="D49" s="5"/>
      <c r="E49" s="15" t="s">
        <v>45</v>
      </c>
    </row>
    <row r="50" spans="1:5" ht="45.5" customHeight="1">
      <c r="A50" s="24"/>
      <c r="B50" s="31" t="s">
        <v>446</v>
      </c>
      <c r="C50" s="30" t="s">
        <v>255</v>
      </c>
      <c r="D50" s="5"/>
      <c r="E50" s="15" t="s">
        <v>821</v>
      </c>
    </row>
    <row r="51" spans="1:5" ht="53" customHeight="1">
      <c r="A51" s="24"/>
      <c r="B51" s="31" t="s">
        <v>744</v>
      </c>
      <c r="C51" s="30" t="s">
        <v>256</v>
      </c>
      <c r="D51" s="5"/>
      <c r="E51" s="15" t="s">
        <v>822</v>
      </c>
    </row>
    <row r="52" spans="1:5" ht="45.5" customHeight="1">
      <c r="A52" s="25"/>
      <c r="B52" s="31" t="s">
        <v>447</v>
      </c>
      <c r="C52" s="30" t="s">
        <v>257</v>
      </c>
      <c r="D52" s="5"/>
      <c r="E52" s="15" t="s">
        <v>46</v>
      </c>
    </row>
    <row r="53" spans="1:5" ht="48.5" customHeight="1">
      <c r="A53" s="24" t="s">
        <v>405</v>
      </c>
      <c r="B53" s="28" t="s">
        <v>17</v>
      </c>
      <c r="C53" s="30" t="s">
        <v>258</v>
      </c>
      <c r="D53" s="5"/>
      <c r="E53" s="15" t="s">
        <v>101</v>
      </c>
    </row>
    <row r="54" spans="1:5" ht="28.5">
      <c r="A54" s="25"/>
      <c r="B54" s="28" t="s">
        <v>19</v>
      </c>
      <c r="C54" s="30" t="s">
        <v>481</v>
      </c>
      <c r="D54" s="5"/>
      <c r="E54" s="15" t="s">
        <v>24</v>
      </c>
    </row>
    <row r="55" spans="1:5" ht="65.5" customHeight="1">
      <c r="A55" s="24" t="s">
        <v>823</v>
      </c>
      <c r="B55" s="28" t="s">
        <v>20</v>
      </c>
      <c r="C55" s="30" t="s">
        <v>482</v>
      </c>
      <c r="D55" s="5"/>
      <c r="E55" s="15" t="s">
        <v>24</v>
      </c>
    </row>
    <row r="56" spans="1:5" ht="42.75" customHeight="1">
      <c r="A56" s="24"/>
      <c r="B56" s="32" t="s">
        <v>483</v>
      </c>
      <c r="C56" s="33" t="s">
        <v>259</v>
      </c>
      <c r="D56" s="6"/>
      <c r="E56" s="22" t="s">
        <v>24</v>
      </c>
    </row>
    <row r="57" spans="1:5" ht="27.5" customHeight="1">
      <c r="A57" s="25"/>
      <c r="B57" s="34" t="s">
        <v>484</v>
      </c>
      <c r="C57" s="34"/>
      <c r="D57" s="7"/>
      <c r="E57" s="25"/>
    </row>
    <row r="58" spans="1:5" ht="38.25" customHeight="1">
      <c r="A58" s="26" t="s">
        <v>403</v>
      </c>
      <c r="B58" s="31" t="s">
        <v>252</v>
      </c>
      <c r="C58" s="30" t="s">
        <v>260</v>
      </c>
      <c r="D58" s="5"/>
      <c r="E58" s="15" t="s">
        <v>261</v>
      </c>
    </row>
    <row r="59" spans="1:5" ht="47.25" customHeight="1">
      <c r="A59" s="24"/>
      <c r="B59" s="31" t="s">
        <v>456</v>
      </c>
      <c r="C59" s="30" t="s">
        <v>485</v>
      </c>
      <c r="D59" s="5"/>
      <c r="E59" s="15" t="s">
        <v>261</v>
      </c>
    </row>
    <row r="60" spans="1:5" ht="48.75" customHeight="1">
      <c r="A60" s="24"/>
      <c r="B60" s="37" t="s">
        <v>486</v>
      </c>
      <c r="C60" s="33" t="s">
        <v>487</v>
      </c>
      <c r="D60" s="6"/>
      <c r="E60" s="22" t="s">
        <v>261</v>
      </c>
    </row>
    <row r="61" spans="1:5">
      <c r="A61" s="24"/>
      <c r="B61" s="49" t="s">
        <v>824</v>
      </c>
      <c r="C61" s="35"/>
      <c r="D61" s="8"/>
      <c r="E61" s="24"/>
    </row>
    <row r="62" spans="1:5" ht="90.75" customHeight="1">
      <c r="A62" s="24"/>
      <c r="B62" s="49" t="s">
        <v>825</v>
      </c>
      <c r="C62" s="35"/>
      <c r="D62" s="8"/>
      <c r="E62" s="24"/>
    </row>
    <row r="63" spans="1:5">
      <c r="A63" s="24"/>
      <c r="B63" s="49" t="s">
        <v>826</v>
      </c>
      <c r="C63" s="35"/>
      <c r="D63" s="8"/>
      <c r="E63" s="24"/>
    </row>
    <row r="64" spans="1:5">
      <c r="A64" s="24"/>
      <c r="B64" s="49" t="s">
        <v>827</v>
      </c>
      <c r="C64" s="35"/>
      <c r="D64" s="8"/>
      <c r="E64" s="24"/>
    </row>
    <row r="65" spans="1:5" ht="48.75" customHeight="1">
      <c r="A65" s="24"/>
      <c r="B65" s="51" t="s">
        <v>828</v>
      </c>
      <c r="C65" s="34"/>
      <c r="D65" s="7"/>
      <c r="E65" s="25"/>
    </row>
    <row r="66" spans="1:5" ht="36" customHeight="1">
      <c r="A66" s="24"/>
      <c r="B66" s="31" t="s">
        <v>829</v>
      </c>
      <c r="C66" s="30" t="s">
        <v>262</v>
      </c>
      <c r="D66" s="5"/>
      <c r="E66" s="15" t="s">
        <v>21</v>
      </c>
    </row>
    <row r="67" spans="1:5" ht="44.25" customHeight="1">
      <c r="A67" s="25"/>
      <c r="B67" s="31" t="s">
        <v>488</v>
      </c>
      <c r="C67" s="30" t="s">
        <v>263</v>
      </c>
      <c r="D67" s="5"/>
      <c r="E67" s="15" t="s">
        <v>16</v>
      </c>
    </row>
    <row r="68" spans="1:5" ht="38">
      <c r="A68" s="24" t="s">
        <v>253</v>
      </c>
      <c r="B68" s="42" t="s">
        <v>112</v>
      </c>
      <c r="C68" s="30" t="s">
        <v>489</v>
      </c>
      <c r="D68" s="5"/>
      <c r="E68" s="15" t="s">
        <v>264</v>
      </c>
    </row>
    <row r="69" spans="1:5" ht="95.5" customHeight="1">
      <c r="A69" s="24"/>
      <c r="B69" s="42" t="s">
        <v>457</v>
      </c>
      <c r="C69" s="30" t="s">
        <v>265</v>
      </c>
      <c r="D69" s="5"/>
      <c r="E69" s="15" t="s">
        <v>264</v>
      </c>
    </row>
    <row r="70" spans="1:5" ht="36" customHeight="1">
      <c r="A70" s="24"/>
      <c r="B70" s="42" t="s">
        <v>113</v>
      </c>
      <c r="C70" s="30" t="s">
        <v>266</v>
      </c>
      <c r="D70" s="5"/>
      <c r="E70" s="15" t="s">
        <v>264</v>
      </c>
    </row>
    <row r="71" spans="1:5" ht="38">
      <c r="A71" s="24"/>
      <c r="B71" s="42" t="s">
        <v>114</v>
      </c>
      <c r="C71" s="30" t="s">
        <v>267</v>
      </c>
      <c r="D71" s="5"/>
      <c r="E71" s="15" t="s">
        <v>264</v>
      </c>
    </row>
    <row r="72" spans="1:5" ht="57.5" customHeight="1">
      <c r="A72" s="25"/>
      <c r="B72" s="42" t="s">
        <v>831</v>
      </c>
      <c r="C72" s="30" t="s">
        <v>268</v>
      </c>
      <c r="D72" s="5"/>
      <c r="E72" s="15" t="s">
        <v>264</v>
      </c>
    </row>
    <row r="73" spans="1:5" ht="64.5" customHeight="1">
      <c r="A73" s="24" t="s">
        <v>830</v>
      </c>
      <c r="B73" s="32" t="s">
        <v>115</v>
      </c>
      <c r="C73" s="33" t="s">
        <v>490</v>
      </c>
      <c r="D73" s="6"/>
      <c r="E73" s="22" t="s">
        <v>264</v>
      </c>
    </row>
    <row r="74" spans="1:5" ht="44.5" customHeight="1">
      <c r="A74" s="24"/>
      <c r="B74" s="34" t="s">
        <v>729</v>
      </c>
      <c r="C74" s="34"/>
      <c r="D74" s="7"/>
      <c r="E74" s="25"/>
    </row>
    <row r="75" spans="1:5" ht="69.75" customHeight="1">
      <c r="A75" s="24"/>
      <c r="B75" s="32" t="s">
        <v>116</v>
      </c>
      <c r="C75" s="33" t="s">
        <v>491</v>
      </c>
      <c r="D75" s="6"/>
      <c r="E75" s="22" t="s">
        <v>24</v>
      </c>
    </row>
    <row r="76" spans="1:5" ht="48.5" customHeight="1">
      <c r="A76" s="25"/>
      <c r="B76" s="34" t="s">
        <v>117</v>
      </c>
      <c r="C76" s="36"/>
      <c r="D76" s="7"/>
      <c r="E76" s="25"/>
    </row>
    <row r="77" spans="1:5" ht="49.5" customHeight="1">
      <c r="A77" s="27" t="s">
        <v>832</v>
      </c>
      <c r="B77" s="31" t="s">
        <v>22</v>
      </c>
      <c r="C77" s="30" t="s">
        <v>819</v>
      </c>
      <c r="D77" s="5"/>
      <c r="E77" s="15" t="s">
        <v>47</v>
      </c>
    </row>
    <row r="78" spans="1:5" ht="62.25" customHeight="1">
      <c r="A78" s="25"/>
      <c r="B78" s="31" t="s">
        <v>23</v>
      </c>
      <c r="C78" s="30" t="s">
        <v>269</v>
      </c>
      <c r="D78" s="5"/>
      <c r="E78" s="15" t="s">
        <v>48</v>
      </c>
    </row>
    <row r="79" spans="1:5" ht="64" customHeight="1">
      <c r="A79" s="24" t="s">
        <v>833</v>
      </c>
      <c r="B79" s="28" t="s">
        <v>118</v>
      </c>
      <c r="C79" s="30" t="s">
        <v>270</v>
      </c>
      <c r="D79" s="5"/>
      <c r="E79" s="15" t="s">
        <v>24</v>
      </c>
    </row>
    <row r="80" spans="1:5" ht="38">
      <c r="A80" s="24"/>
      <c r="B80" s="28" t="s">
        <v>119</v>
      </c>
      <c r="C80" s="30" t="s">
        <v>271</v>
      </c>
      <c r="D80" s="5"/>
      <c r="E80" s="15" t="s">
        <v>24</v>
      </c>
    </row>
    <row r="81" spans="1:5" ht="66" customHeight="1">
      <c r="A81" s="24"/>
      <c r="B81" s="28" t="s">
        <v>458</v>
      </c>
      <c r="C81" s="30" t="s">
        <v>272</v>
      </c>
      <c r="D81" s="5"/>
      <c r="E81" s="15" t="s">
        <v>24</v>
      </c>
    </row>
    <row r="82" spans="1:5" ht="46.5" customHeight="1">
      <c r="A82" s="24"/>
      <c r="B82" s="28" t="s">
        <v>459</v>
      </c>
      <c r="C82" s="30" t="s">
        <v>492</v>
      </c>
      <c r="D82" s="5"/>
      <c r="E82" s="15" t="s">
        <v>24</v>
      </c>
    </row>
    <row r="83" spans="1:5" ht="28.5">
      <c r="A83" s="25"/>
      <c r="B83" s="28" t="s">
        <v>460</v>
      </c>
      <c r="C83" s="30" t="s">
        <v>273</v>
      </c>
      <c r="D83" s="5"/>
      <c r="E83" s="15" t="s">
        <v>24</v>
      </c>
    </row>
    <row r="84" spans="1:5" ht="57">
      <c r="A84" s="27" t="s">
        <v>290</v>
      </c>
      <c r="B84" s="31" t="s">
        <v>120</v>
      </c>
      <c r="C84" s="30" t="s">
        <v>274</v>
      </c>
      <c r="D84" s="5"/>
      <c r="E84" s="15" t="s">
        <v>275</v>
      </c>
    </row>
    <row r="85" spans="1:5" ht="78.5" customHeight="1">
      <c r="A85" s="24"/>
      <c r="B85" s="31" t="s">
        <v>461</v>
      </c>
      <c r="C85" s="30" t="s">
        <v>276</v>
      </c>
      <c r="D85" s="5"/>
      <c r="E85" s="15" t="s">
        <v>277</v>
      </c>
    </row>
    <row r="86" spans="1:5" ht="47.5">
      <c r="A86" s="24"/>
      <c r="B86" s="31" t="s">
        <v>121</v>
      </c>
      <c r="C86" s="30" t="s">
        <v>281</v>
      </c>
      <c r="D86" s="5"/>
      <c r="E86" s="15" t="s">
        <v>280</v>
      </c>
    </row>
    <row r="87" spans="1:5" ht="38">
      <c r="A87" s="24"/>
      <c r="B87" s="37" t="s">
        <v>730</v>
      </c>
      <c r="C87" s="33" t="s">
        <v>278</v>
      </c>
      <c r="D87" s="6"/>
      <c r="E87" s="22" t="s">
        <v>834</v>
      </c>
    </row>
    <row r="88" spans="1:5" ht="104.5" customHeight="1">
      <c r="A88" s="24"/>
      <c r="B88" s="38" t="s">
        <v>835</v>
      </c>
      <c r="C88" s="33" t="s">
        <v>493</v>
      </c>
      <c r="D88" s="6"/>
      <c r="E88" s="22" t="s">
        <v>279</v>
      </c>
    </row>
    <row r="89" spans="1:5" ht="69.5" customHeight="1">
      <c r="A89" s="24"/>
      <c r="B89" s="31" t="s">
        <v>836</v>
      </c>
      <c r="C89" s="30" t="s">
        <v>282</v>
      </c>
      <c r="D89" s="5"/>
      <c r="E89" s="15" t="s">
        <v>283</v>
      </c>
    </row>
    <row r="90" spans="1:5" ht="38">
      <c r="A90" s="24"/>
      <c r="B90" s="31" t="s">
        <v>462</v>
      </c>
      <c r="C90" s="30" t="s">
        <v>284</v>
      </c>
      <c r="D90" s="5"/>
      <c r="E90" s="15" t="s">
        <v>18</v>
      </c>
    </row>
    <row r="91" spans="1:5" ht="42.5" customHeight="1">
      <c r="A91" s="24"/>
      <c r="B91" s="31" t="s">
        <v>463</v>
      </c>
      <c r="C91" s="30" t="s">
        <v>285</v>
      </c>
      <c r="D91" s="5"/>
      <c r="E91" s="15" t="s">
        <v>286</v>
      </c>
    </row>
    <row r="92" spans="1:5" ht="62.25" customHeight="1">
      <c r="A92" s="24"/>
      <c r="B92" s="31" t="s">
        <v>494</v>
      </c>
      <c r="C92" s="30" t="s">
        <v>495</v>
      </c>
      <c r="D92" s="5"/>
      <c r="E92" s="15" t="s">
        <v>287</v>
      </c>
    </row>
    <row r="93" spans="1:5" ht="57.75" customHeight="1">
      <c r="A93" s="24"/>
      <c r="B93" s="38" t="s">
        <v>734</v>
      </c>
      <c r="C93" s="33" t="s">
        <v>496</v>
      </c>
      <c r="D93" s="6"/>
      <c r="E93" s="22" t="s">
        <v>288</v>
      </c>
    </row>
    <row r="94" spans="1:5" ht="38">
      <c r="A94" s="25"/>
      <c r="B94" s="31" t="s">
        <v>497</v>
      </c>
      <c r="C94" s="30" t="s">
        <v>498</v>
      </c>
      <c r="D94" s="5"/>
      <c r="E94" s="15" t="s">
        <v>289</v>
      </c>
    </row>
    <row r="95" spans="1:5" ht="28.5">
      <c r="A95" s="27" t="s">
        <v>292</v>
      </c>
      <c r="B95" s="37" t="s">
        <v>837</v>
      </c>
      <c r="C95" s="33" t="s">
        <v>291</v>
      </c>
      <c r="D95" s="6"/>
      <c r="E95" s="22"/>
    </row>
    <row r="96" spans="1:5" ht="44.5" customHeight="1">
      <c r="A96" s="24"/>
      <c r="B96" s="49" t="s">
        <v>838</v>
      </c>
      <c r="C96" s="35"/>
      <c r="D96" s="8"/>
      <c r="E96" s="24" t="s">
        <v>293</v>
      </c>
    </row>
    <row r="97" spans="1:5" ht="57" customHeight="1">
      <c r="A97" s="24"/>
      <c r="B97" s="49" t="s">
        <v>839</v>
      </c>
      <c r="C97" s="35"/>
      <c r="D97" s="8"/>
      <c r="E97" s="24" t="s">
        <v>294</v>
      </c>
    </row>
    <row r="98" spans="1:5" ht="35.5" customHeight="1">
      <c r="A98" s="24"/>
      <c r="B98" s="49" t="s">
        <v>840</v>
      </c>
      <c r="C98" s="35"/>
      <c r="D98" s="8"/>
      <c r="E98" s="24" t="s">
        <v>295</v>
      </c>
    </row>
    <row r="99" spans="1:5" ht="23.5" customHeight="1">
      <c r="A99" s="24"/>
      <c r="B99" s="51" t="s">
        <v>841</v>
      </c>
      <c r="C99" s="34"/>
      <c r="D99" s="7"/>
      <c r="E99" s="25" t="s">
        <v>296</v>
      </c>
    </row>
    <row r="100" spans="1:5" ht="45.5" customHeight="1">
      <c r="A100" s="25"/>
      <c r="B100" s="28" t="s">
        <v>122</v>
      </c>
      <c r="C100" s="36" t="s">
        <v>808</v>
      </c>
      <c r="D100" s="5"/>
      <c r="E100" s="15" t="s">
        <v>842</v>
      </c>
    </row>
    <row r="101" spans="1:5" ht="44" customHeight="1">
      <c r="A101" s="15" t="s">
        <v>297</v>
      </c>
      <c r="B101" s="28" t="s">
        <v>123</v>
      </c>
      <c r="C101" s="30" t="s">
        <v>299</v>
      </c>
      <c r="D101" s="5"/>
      <c r="E101" s="15" t="s">
        <v>24</v>
      </c>
    </row>
    <row r="102" spans="1:5" ht="36" customHeight="1">
      <c r="A102" s="27" t="s">
        <v>298</v>
      </c>
      <c r="B102" s="31" t="s">
        <v>25</v>
      </c>
      <c r="C102" s="30" t="s">
        <v>300</v>
      </c>
      <c r="D102" s="5"/>
      <c r="E102" s="15" t="s">
        <v>301</v>
      </c>
    </row>
    <row r="103" spans="1:5" ht="57.5" customHeight="1">
      <c r="A103" s="24"/>
      <c r="B103" s="31" t="s">
        <v>406</v>
      </c>
      <c r="C103" s="30" t="s">
        <v>304</v>
      </c>
      <c r="D103" s="5"/>
      <c r="E103" s="15" t="s">
        <v>302</v>
      </c>
    </row>
    <row r="104" spans="1:5" ht="58" customHeight="1">
      <c r="A104" s="25"/>
      <c r="B104" s="31" t="s">
        <v>464</v>
      </c>
      <c r="C104" s="30" t="s">
        <v>499</v>
      </c>
      <c r="D104" s="5"/>
      <c r="E104" s="15" t="s">
        <v>303</v>
      </c>
    </row>
    <row r="105" spans="1:5" ht="34" customHeight="1">
      <c r="A105" s="24" t="s">
        <v>305</v>
      </c>
      <c r="B105" s="28" t="s">
        <v>26</v>
      </c>
      <c r="C105" s="30" t="s">
        <v>500</v>
      </c>
      <c r="D105" s="5"/>
      <c r="E105" s="15" t="s">
        <v>101</v>
      </c>
    </row>
    <row r="106" spans="1:5" ht="48.5" customHeight="1">
      <c r="A106" s="24"/>
      <c r="B106" s="28" t="s">
        <v>27</v>
      </c>
      <c r="C106" s="30" t="s">
        <v>501</v>
      </c>
      <c r="D106" s="5"/>
      <c r="E106" s="15" t="s">
        <v>101</v>
      </c>
    </row>
    <row r="107" spans="1:5" ht="38">
      <c r="A107" s="25"/>
      <c r="B107" s="28" t="s">
        <v>465</v>
      </c>
      <c r="C107" s="30" t="s">
        <v>502</v>
      </c>
      <c r="D107" s="5"/>
      <c r="E107" s="15" t="s">
        <v>101</v>
      </c>
    </row>
    <row r="108" spans="1:5" ht="45.5" customHeight="1">
      <c r="A108" s="18" t="s">
        <v>306</v>
      </c>
      <c r="B108" s="28" t="s">
        <v>745</v>
      </c>
      <c r="C108" s="30" t="s">
        <v>307</v>
      </c>
      <c r="D108" s="5"/>
      <c r="E108" s="15" t="s">
        <v>308</v>
      </c>
    </row>
    <row r="109" spans="1:5" ht="47.5">
      <c r="A109" s="24" t="s">
        <v>309</v>
      </c>
      <c r="B109" s="32" t="s">
        <v>124</v>
      </c>
      <c r="C109" s="33" t="s">
        <v>310</v>
      </c>
      <c r="D109" s="6"/>
      <c r="E109" s="22" t="s">
        <v>101</v>
      </c>
    </row>
    <row r="110" spans="1:5" ht="32.5" customHeight="1">
      <c r="A110" s="24"/>
      <c r="B110" s="35" t="s">
        <v>125</v>
      </c>
      <c r="C110" s="35"/>
      <c r="D110" s="8"/>
      <c r="E110" s="24"/>
    </row>
    <row r="111" spans="1:5" ht="31" customHeight="1">
      <c r="A111" s="25"/>
      <c r="B111" s="34" t="s">
        <v>731</v>
      </c>
      <c r="C111" s="34"/>
      <c r="D111" s="7"/>
      <c r="E111" s="25"/>
    </row>
    <row r="112" spans="1:5" ht="42" customHeight="1">
      <c r="A112" s="24" t="s">
        <v>311</v>
      </c>
      <c r="B112" s="28" t="s">
        <v>466</v>
      </c>
      <c r="C112" s="30" t="s">
        <v>312</v>
      </c>
      <c r="D112" s="5"/>
      <c r="E112" s="15" t="s">
        <v>24</v>
      </c>
    </row>
    <row r="113" spans="1:5" ht="45.5" customHeight="1">
      <c r="A113" s="25"/>
      <c r="B113" s="28" t="s">
        <v>503</v>
      </c>
      <c r="C113" s="30" t="s">
        <v>313</v>
      </c>
      <c r="D113" s="5"/>
      <c r="E113" s="15" t="s">
        <v>24</v>
      </c>
    </row>
    <row r="114" spans="1:5" ht="33" customHeight="1">
      <c r="A114" s="39" t="s">
        <v>314</v>
      </c>
      <c r="B114" s="32" t="s">
        <v>746</v>
      </c>
      <c r="C114" s="33" t="s">
        <v>853</v>
      </c>
      <c r="D114" s="6"/>
      <c r="E114" s="22" t="s">
        <v>31</v>
      </c>
    </row>
    <row r="115" spans="1:5">
      <c r="A115" s="40"/>
      <c r="B115" s="49" t="s">
        <v>843</v>
      </c>
      <c r="C115" s="35"/>
      <c r="D115" s="8"/>
      <c r="E115" s="24"/>
    </row>
    <row r="116" spans="1:5">
      <c r="A116" s="40"/>
      <c r="B116" s="49" t="s">
        <v>844</v>
      </c>
      <c r="C116" s="35"/>
      <c r="D116" s="8"/>
      <c r="E116" s="24"/>
    </row>
    <row r="117" spans="1:5">
      <c r="A117" s="40"/>
      <c r="B117" s="49" t="s">
        <v>845</v>
      </c>
      <c r="C117" s="35"/>
      <c r="D117" s="8"/>
      <c r="E117" s="24"/>
    </row>
    <row r="118" spans="1:5" ht="23.5" customHeight="1">
      <c r="A118" s="40"/>
      <c r="B118" s="49" t="s">
        <v>846</v>
      </c>
      <c r="C118" s="35"/>
      <c r="D118" s="8"/>
      <c r="E118" s="24"/>
    </row>
    <row r="119" spans="1:5">
      <c r="A119" s="40"/>
      <c r="B119" s="49" t="s">
        <v>847</v>
      </c>
      <c r="C119" s="35"/>
      <c r="D119" s="8"/>
      <c r="E119" s="24"/>
    </row>
    <row r="120" spans="1:5">
      <c r="A120" s="40"/>
      <c r="B120" s="49" t="s">
        <v>848</v>
      </c>
      <c r="C120" s="35"/>
      <c r="D120" s="8"/>
      <c r="E120" s="24"/>
    </row>
    <row r="121" spans="1:5">
      <c r="A121" s="40"/>
      <c r="B121" s="49" t="s">
        <v>849</v>
      </c>
      <c r="C121" s="35"/>
      <c r="D121" s="8"/>
      <c r="E121" s="24"/>
    </row>
    <row r="122" spans="1:5" ht="23.5" customHeight="1">
      <c r="A122" s="40"/>
      <c r="B122" s="49" t="s">
        <v>850</v>
      </c>
      <c r="C122" s="35"/>
      <c r="D122" s="8"/>
      <c r="E122" s="24"/>
    </row>
    <row r="123" spans="1:5">
      <c r="A123" s="40"/>
      <c r="B123" s="49" t="s">
        <v>851</v>
      </c>
      <c r="C123" s="35"/>
      <c r="D123" s="8"/>
      <c r="E123" s="24"/>
    </row>
    <row r="124" spans="1:5">
      <c r="A124" s="40"/>
      <c r="B124" s="51" t="s">
        <v>852</v>
      </c>
      <c r="C124" s="34"/>
      <c r="D124" s="7"/>
      <c r="E124" s="25"/>
    </row>
    <row r="125" spans="1:5" ht="36" customHeight="1">
      <c r="A125" s="59" t="s">
        <v>504</v>
      </c>
      <c r="B125" s="31" t="s">
        <v>467</v>
      </c>
      <c r="C125" s="30" t="s">
        <v>505</v>
      </c>
      <c r="D125" s="5"/>
      <c r="E125" s="15" t="s">
        <v>32</v>
      </c>
    </row>
    <row r="126" spans="1:5" ht="37.5" customHeight="1">
      <c r="A126" s="24"/>
      <c r="B126" s="31" t="s">
        <v>506</v>
      </c>
      <c r="C126" s="30" t="s">
        <v>507</v>
      </c>
      <c r="D126" s="5"/>
      <c r="E126" s="15" t="s">
        <v>250</v>
      </c>
    </row>
    <row r="127" spans="1:5" ht="55.5" customHeight="1">
      <c r="A127" s="24"/>
      <c r="B127" s="31" t="s">
        <v>29</v>
      </c>
      <c r="C127" s="30" t="s">
        <v>508</v>
      </c>
      <c r="D127" s="5"/>
      <c r="E127" s="15" t="s">
        <v>854</v>
      </c>
    </row>
    <row r="128" spans="1:5" ht="52.5" customHeight="1">
      <c r="A128" s="24"/>
      <c r="B128" s="31" t="s">
        <v>509</v>
      </c>
      <c r="C128" s="30" t="s">
        <v>510</v>
      </c>
      <c r="D128" s="5"/>
      <c r="E128" s="15" t="s">
        <v>315</v>
      </c>
    </row>
    <row r="129" spans="1:5" ht="28.5">
      <c r="A129" s="24"/>
      <c r="B129" s="31" t="s">
        <v>316</v>
      </c>
      <c r="C129" s="30" t="s">
        <v>318</v>
      </c>
      <c r="D129" s="5"/>
      <c r="E129" s="15" t="s">
        <v>51</v>
      </c>
    </row>
    <row r="130" spans="1:5" ht="59.5" customHeight="1">
      <c r="A130" s="25"/>
      <c r="B130" s="31" t="s">
        <v>30</v>
      </c>
      <c r="C130" s="30" t="s">
        <v>319</v>
      </c>
      <c r="D130" s="5"/>
      <c r="E130" s="15" t="s">
        <v>320</v>
      </c>
    </row>
    <row r="131" spans="1:5" ht="44" customHeight="1">
      <c r="A131" s="15" t="s">
        <v>317</v>
      </c>
      <c r="B131" s="28" t="s">
        <v>126</v>
      </c>
      <c r="C131" s="30" t="s">
        <v>321</v>
      </c>
      <c r="D131" s="5"/>
      <c r="E131" s="15" t="s">
        <v>101</v>
      </c>
    </row>
    <row r="132" spans="1:5" ht="56.5" customHeight="1">
      <c r="A132" s="27" t="s">
        <v>322</v>
      </c>
      <c r="B132" s="31" t="s">
        <v>33</v>
      </c>
      <c r="C132" s="30" t="s">
        <v>511</v>
      </c>
      <c r="D132" s="5"/>
      <c r="E132" s="15" t="s">
        <v>49</v>
      </c>
    </row>
    <row r="133" spans="1:5" ht="38">
      <c r="A133" s="24"/>
      <c r="B133" s="31" t="s">
        <v>127</v>
      </c>
      <c r="C133" s="30" t="s">
        <v>323</v>
      </c>
      <c r="D133" s="5"/>
      <c r="E133" s="15" t="s">
        <v>40</v>
      </c>
    </row>
    <row r="134" spans="1:5" ht="38">
      <c r="A134" s="25"/>
      <c r="B134" s="31" t="s">
        <v>128</v>
      </c>
      <c r="C134" s="30" t="s">
        <v>324</v>
      </c>
      <c r="D134" s="5"/>
      <c r="E134" s="15" t="s">
        <v>50</v>
      </c>
    </row>
    <row r="135" spans="1:5" ht="46.5" customHeight="1">
      <c r="A135" s="18" t="s">
        <v>325</v>
      </c>
      <c r="B135" s="41" t="s">
        <v>855</v>
      </c>
      <c r="C135" s="30" t="s">
        <v>326</v>
      </c>
      <c r="D135" s="5"/>
      <c r="E135" s="15" t="s">
        <v>327</v>
      </c>
    </row>
    <row r="136" spans="1:5" ht="73" customHeight="1">
      <c r="A136" s="27" t="s">
        <v>328</v>
      </c>
      <c r="B136" s="31" t="s">
        <v>468</v>
      </c>
      <c r="C136" s="30" t="s">
        <v>512</v>
      </c>
      <c r="D136" s="5"/>
      <c r="E136" s="15" t="s">
        <v>329</v>
      </c>
    </row>
    <row r="137" spans="1:5" ht="47.5">
      <c r="A137" s="24"/>
      <c r="B137" s="31" t="s">
        <v>469</v>
      </c>
      <c r="C137" s="30" t="s">
        <v>513</v>
      </c>
      <c r="D137" s="5"/>
      <c r="E137" s="15" t="s">
        <v>330</v>
      </c>
    </row>
    <row r="138" spans="1:5" ht="47.5">
      <c r="A138" s="25"/>
      <c r="B138" s="31" t="s">
        <v>34</v>
      </c>
      <c r="C138" s="30" t="s">
        <v>514</v>
      </c>
      <c r="D138" s="5"/>
      <c r="E138" s="15" t="s">
        <v>36</v>
      </c>
    </row>
    <row r="139" spans="1:5" ht="47.5">
      <c r="A139" s="27" t="s">
        <v>331</v>
      </c>
      <c r="B139" s="31" t="s">
        <v>35</v>
      </c>
      <c r="C139" s="30" t="s">
        <v>332</v>
      </c>
      <c r="D139" s="5"/>
      <c r="E139" s="15" t="s">
        <v>37</v>
      </c>
    </row>
    <row r="140" spans="1:5" ht="38">
      <c r="A140" s="24"/>
      <c r="B140" s="37" t="s">
        <v>129</v>
      </c>
      <c r="C140" s="33" t="s">
        <v>515</v>
      </c>
      <c r="D140" s="6"/>
      <c r="E140" s="22" t="s">
        <v>37</v>
      </c>
    </row>
    <row r="141" spans="1:5" ht="49.5" customHeight="1">
      <c r="A141" s="24"/>
      <c r="B141" s="49" t="s">
        <v>130</v>
      </c>
      <c r="C141" s="35"/>
      <c r="D141" s="8"/>
      <c r="E141" s="24" t="s">
        <v>41</v>
      </c>
    </row>
    <row r="142" spans="1:5" ht="38.5" customHeight="1">
      <c r="A142" s="24"/>
      <c r="B142" s="49" t="s">
        <v>856</v>
      </c>
      <c r="C142" s="35"/>
      <c r="D142" s="8"/>
      <c r="E142" s="24" t="s">
        <v>858</v>
      </c>
    </row>
    <row r="143" spans="1:5" ht="45.5" customHeight="1">
      <c r="A143" s="25"/>
      <c r="B143" s="51" t="s">
        <v>857</v>
      </c>
      <c r="C143" s="34"/>
      <c r="D143" s="7"/>
      <c r="E143" s="25" t="s">
        <v>333</v>
      </c>
    </row>
    <row r="144" spans="1:5" ht="28.5">
      <c r="A144" s="24" t="s">
        <v>335</v>
      </c>
      <c r="B144" s="28" t="s">
        <v>470</v>
      </c>
      <c r="C144" s="30" t="s">
        <v>516</v>
      </c>
      <c r="D144" s="5"/>
      <c r="E144" s="15" t="s">
        <v>24</v>
      </c>
    </row>
    <row r="145" spans="1:5" ht="28.5">
      <c r="A145" s="24"/>
      <c r="B145" s="28" t="s">
        <v>334</v>
      </c>
      <c r="C145" s="30" t="s">
        <v>517</v>
      </c>
      <c r="D145" s="5"/>
      <c r="E145" s="15" t="s">
        <v>24</v>
      </c>
    </row>
    <row r="146" spans="1:5" ht="74.5" customHeight="1">
      <c r="A146" s="24"/>
      <c r="B146" s="28" t="s">
        <v>859</v>
      </c>
      <c r="C146" s="30" t="s">
        <v>518</v>
      </c>
      <c r="D146" s="5"/>
      <c r="E146" s="15" t="s">
        <v>24</v>
      </c>
    </row>
    <row r="147" spans="1:5" ht="47.5" customHeight="1">
      <c r="A147" s="25"/>
      <c r="B147" s="28" t="s">
        <v>131</v>
      </c>
      <c r="C147" s="30" t="s">
        <v>519</v>
      </c>
      <c r="D147" s="5"/>
      <c r="E147" s="15" t="s">
        <v>24</v>
      </c>
    </row>
    <row r="148" spans="1:5" ht="77" customHeight="1">
      <c r="A148" s="18" t="s">
        <v>336</v>
      </c>
      <c r="B148" s="31" t="s">
        <v>38</v>
      </c>
      <c r="C148" s="30" t="s">
        <v>520</v>
      </c>
      <c r="D148" s="5"/>
      <c r="E148" s="15" t="s">
        <v>337</v>
      </c>
    </row>
    <row r="149" spans="1:5" ht="48.5" customHeight="1">
      <c r="A149" s="27" t="s">
        <v>338</v>
      </c>
      <c r="B149" s="31" t="s">
        <v>39</v>
      </c>
      <c r="C149" s="30" t="s">
        <v>521</v>
      </c>
      <c r="D149" s="5"/>
      <c r="E149" s="15" t="s">
        <v>339</v>
      </c>
    </row>
    <row r="150" spans="1:5" ht="47.5">
      <c r="A150" s="24"/>
      <c r="B150" s="31" t="s">
        <v>132</v>
      </c>
      <c r="C150" s="30" t="s">
        <v>522</v>
      </c>
      <c r="D150" s="5"/>
      <c r="E150" s="15" t="s">
        <v>340</v>
      </c>
    </row>
    <row r="151" spans="1:5" ht="47.5">
      <c r="A151" s="24"/>
      <c r="B151" s="37" t="s">
        <v>133</v>
      </c>
      <c r="C151" s="33" t="s">
        <v>341</v>
      </c>
      <c r="D151" s="6"/>
      <c r="E151" s="22"/>
    </row>
    <row r="152" spans="1:5" ht="34" customHeight="1">
      <c r="A152" s="24"/>
      <c r="B152" s="49" t="s">
        <v>134</v>
      </c>
      <c r="C152" s="35"/>
      <c r="D152" s="24"/>
      <c r="E152" s="24" t="s">
        <v>41</v>
      </c>
    </row>
    <row r="153" spans="1:5" ht="23.5" customHeight="1">
      <c r="A153" s="24"/>
      <c r="B153" s="49" t="s">
        <v>135</v>
      </c>
      <c r="C153" s="35"/>
      <c r="D153" s="8"/>
      <c r="E153" s="24" t="s">
        <v>342</v>
      </c>
    </row>
    <row r="154" spans="1:5" ht="28.5">
      <c r="A154" s="25"/>
      <c r="B154" s="51" t="s">
        <v>136</v>
      </c>
      <c r="C154" s="34"/>
      <c r="D154" s="7"/>
      <c r="E154" s="25" t="s">
        <v>343</v>
      </c>
    </row>
    <row r="155" spans="1:5" ht="38">
      <c r="A155" s="27" t="s">
        <v>344</v>
      </c>
      <c r="B155" s="31" t="s">
        <v>471</v>
      </c>
      <c r="C155" s="30" t="s">
        <v>523</v>
      </c>
      <c r="D155" s="5"/>
      <c r="E155" s="15" t="s">
        <v>345</v>
      </c>
    </row>
    <row r="156" spans="1:5" ht="47.5">
      <c r="A156" s="24"/>
      <c r="B156" s="31" t="s">
        <v>472</v>
      </c>
      <c r="C156" s="30" t="s">
        <v>524</v>
      </c>
      <c r="D156" s="5"/>
      <c r="E156" s="15" t="s">
        <v>346</v>
      </c>
    </row>
    <row r="157" spans="1:5" ht="45" customHeight="1">
      <c r="A157" s="25"/>
      <c r="B157" s="31" t="s">
        <v>473</v>
      </c>
      <c r="C157" s="30" t="s">
        <v>347</v>
      </c>
      <c r="D157" s="5"/>
      <c r="E157" s="15" t="s">
        <v>348</v>
      </c>
    </row>
    <row r="158" spans="1:5" ht="48" customHeight="1">
      <c r="A158" s="27" t="s">
        <v>349</v>
      </c>
      <c r="B158" s="31" t="s">
        <v>474</v>
      </c>
      <c r="C158" s="30" t="s">
        <v>525</v>
      </c>
      <c r="D158" s="5"/>
      <c r="E158" s="15" t="s">
        <v>350</v>
      </c>
    </row>
    <row r="159" spans="1:5" ht="38">
      <c r="A159" s="25"/>
      <c r="B159" s="31" t="s">
        <v>475</v>
      </c>
      <c r="C159" s="30" t="s">
        <v>351</v>
      </c>
      <c r="D159" s="5"/>
      <c r="E159" s="15" t="s">
        <v>352</v>
      </c>
    </row>
    <row r="160" spans="1:5" ht="54.5" customHeight="1">
      <c r="A160" s="24" t="s">
        <v>353</v>
      </c>
      <c r="B160" s="28" t="s">
        <v>42</v>
      </c>
      <c r="C160" s="30" t="s">
        <v>526</v>
      </c>
      <c r="D160" s="5"/>
      <c r="E160" s="15" t="s">
        <v>24</v>
      </c>
    </row>
    <row r="161" spans="1:5" ht="56" customHeight="1">
      <c r="A161" s="24"/>
      <c r="B161" s="28" t="s">
        <v>43</v>
      </c>
      <c r="C161" s="30" t="s">
        <v>354</v>
      </c>
      <c r="D161" s="5"/>
      <c r="E161" s="15" t="s">
        <v>24</v>
      </c>
    </row>
    <row r="162" spans="1:5" ht="85.5" customHeight="1">
      <c r="A162" s="25"/>
      <c r="B162" s="28" t="s">
        <v>1041</v>
      </c>
      <c r="C162" s="30"/>
      <c r="D162" s="5"/>
      <c r="E162" s="15" t="s">
        <v>24</v>
      </c>
    </row>
    <row r="163" spans="1:5" ht="47.5">
      <c r="A163" s="27" t="s">
        <v>356</v>
      </c>
      <c r="B163" s="31" t="s">
        <v>476</v>
      </c>
      <c r="C163" s="30" t="s">
        <v>357</v>
      </c>
      <c r="D163" s="5"/>
      <c r="E163" s="15" t="s">
        <v>355</v>
      </c>
    </row>
    <row r="164" spans="1:5" ht="38">
      <c r="A164" s="24"/>
      <c r="B164" s="31" t="s">
        <v>527</v>
      </c>
      <c r="C164" s="30" t="s">
        <v>528</v>
      </c>
      <c r="D164" s="5"/>
      <c r="E164" s="15" t="s">
        <v>358</v>
      </c>
    </row>
    <row r="165" spans="1:5" ht="85.5" customHeight="1">
      <c r="A165" s="24"/>
      <c r="B165" s="31" t="s">
        <v>529</v>
      </c>
      <c r="C165" s="30" t="s">
        <v>359</v>
      </c>
      <c r="D165" s="5"/>
      <c r="E165" s="15" t="s">
        <v>360</v>
      </c>
    </row>
    <row r="166" spans="1:5" ht="86" customHeight="1">
      <c r="A166" s="24"/>
      <c r="B166" s="31" t="s">
        <v>530</v>
      </c>
      <c r="C166" s="30" t="s">
        <v>531</v>
      </c>
      <c r="D166" s="5"/>
      <c r="E166" s="15" t="s">
        <v>361</v>
      </c>
    </row>
    <row r="167" spans="1:5" ht="99.5" customHeight="1">
      <c r="A167" s="24"/>
      <c r="B167" s="31" t="s">
        <v>532</v>
      </c>
      <c r="C167" s="30" t="s">
        <v>860</v>
      </c>
      <c r="D167" s="5"/>
      <c r="E167" s="15" t="s">
        <v>362</v>
      </c>
    </row>
    <row r="168" spans="1:5" ht="40.5" customHeight="1">
      <c r="A168" s="24"/>
      <c r="B168" s="31" t="s">
        <v>533</v>
      </c>
      <c r="C168" s="30" t="s">
        <v>534</v>
      </c>
      <c r="D168" s="5"/>
      <c r="E168" s="15" t="s">
        <v>363</v>
      </c>
    </row>
    <row r="169" spans="1:5" ht="38">
      <c r="A169" s="25"/>
      <c r="B169" s="31" t="s">
        <v>535</v>
      </c>
      <c r="C169" s="30" t="s">
        <v>536</v>
      </c>
      <c r="D169" s="5"/>
      <c r="E169" s="15" t="s">
        <v>364</v>
      </c>
    </row>
    <row r="170" spans="1:5" ht="50" customHeight="1">
      <c r="A170" s="27" t="s">
        <v>365</v>
      </c>
      <c r="B170" s="31" t="s">
        <v>477</v>
      </c>
      <c r="C170" s="30" t="s">
        <v>537</v>
      </c>
      <c r="D170" s="5"/>
      <c r="E170" s="15" t="s">
        <v>366</v>
      </c>
    </row>
    <row r="171" spans="1:5" ht="38">
      <c r="A171" s="24"/>
      <c r="B171" s="31" t="s">
        <v>368</v>
      </c>
      <c r="C171" s="30" t="s">
        <v>538</v>
      </c>
      <c r="D171" s="5"/>
      <c r="E171" s="15" t="s">
        <v>367</v>
      </c>
    </row>
    <row r="172" spans="1:5" ht="53.5" customHeight="1">
      <c r="A172" s="25"/>
      <c r="B172" s="31" t="s">
        <v>371</v>
      </c>
      <c r="C172" s="30" t="s">
        <v>369</v>
      </c>
      <c r="D172" s="5"/>
      <c r="E172" s="15" t="s">
        <v>370</v>
      </c>
    </row>
    <row r="173" spans="1:5" ht="28.5">
      <c r="A173" s="27" t="s">
        <v>373</v>
      </c>
      <c r="B173" s="37" t="s">
        <v>372</v>
      </c>
      <c r="C173" s="33" t="s">
        <v>861</v>
      </c>
      <c r="D173" s="6"/>
      <c r="E173" s="22"/>
    </row>
    <row r="174" spans="1:5" ht="44" customHeight="1">
      <c r="A174" s="24"/>
      <c r="B174" s="49" t="s">
        <v>137</v>
      </c>
      <c r="C174" s="35"/>
      <c r="D174" s="8"/>
      <c r="E174" s="24" t="s">
        <v>374</v>
      </c>
    </row>
    <row r="175" spans="1:5" ht="28.5">
      <c r="A175" s="24"/>
      <c r="B175" s="49" t="s">
        <v>138</v>
      </c>
      <c r="C175" s="35"/>
      <c r="D175" s="8"/>
      <c r="E175" s="24" t="s">
        <v>343</v>
      </c>
    </row>
    <row r="176" spans="1:5" ht="26" customHeight="1">
      <c r="A176" s="25"/>
      <c r="B176" s="51" t="s">
        <v>139</v>
      </c>
      <c r="C176" s="34"/>
      <c r="D176" s="7"/>
      <c r="E176" s="25" t="s">
        <v>375</v>
      </c>
    </row>
    <row r="177" spans="1:5" ht="38">
      <c r="A177" s="18" t="s">
        <v>376</v>
      </c>
      <c r="B177" s="28" t="s">
        <v>747</v>
      </c>
      <c r="C177" s="30" t="s">
        <v>377</v>
      </c>
      <c r="D177" s="5"/>
      <c r="E177" s="15" t="s">
        <v>378</v>
      </c>
    </row>
    <row r="178" spans="1:5" ht="47.5">
      <c r="A178" s="27" t="s">
        <v>379</v>
      </c>
      <c r="B178" s="31" t="s">
        <v>380</v>
      </c>
      <c r="C178" s="30" t="s">
        <v>539</v>
      </c>
      <c r="D178" s="5"/>
      <c r="E178" s="15" t="s">
        <v>381</v>
      </c>
    </row>
    <row r="179" spans="1:5" ht="99" customHeight="1">
      <c r="A179" s="25"/>
      <c r="B179" s="41" t="s">
        <v>862</v>
      </c>
      <c r="C179" s="30" t="s">
        <v>540</v>
      </c>
      <c r="D179" s="5"/>
      <c r="E179" s="15" t="s">
        <v>382</v>
      </c>
    </row>
    <row r="180" spans="1:5" ht="123.5" customHeight="1">
      <c r="A180" s="24" t="s">
        <v>383</v>
      </c>
      <c r="B180" s="28" t="s">
        <v>140</v>
      </c>
      <c r="C180" s="42" t="s">
        <v>541</v>
      </c>
      <c r="D180" s="5"/>
      <c r="E180" s="15" t="s">
        <v>384</v>
      </c>
    </row>
    <row r="181" spans="1:5" ht="86" customHeight="1">
      <c r="A181" s="25"/>
      <c r="B181" s="28" t="s">
        <v>141</v>
      </c>
      <c r="C181" s="30" t="s">
        <v>542</v>
      </c>
      <c r="D181" s="5"/>
      <c r="E181" s="15" t="s">
        <v>24</v>
      </c>
    </row>
    <row r="182" spans="1:5" ht="28" customHeight="1">
      <c r="A182" s="22" t="s">
        <v>385</v>
      </c>
      <c r="B182" s="28" t="s">
        <v>732</v>
      </c>
      <c r="C182" s="28"/>
      <c r="D182" s="5"/>
      <c r="E182" s="15"/>
    </row>
    <row r="183" spans="1:5" ht="41.5" customHeight="1">
      <c r="A183" s="22" t="s">
        <v>386</v>
      </c>
      <c r="B183" s="32" t="s">
        <v>543</v>
      </c>
      <c r="C183" s="33" t="s">
        <v>387</v>
      </c>
      <c r="D183" s="6"/>
      <c r="E183" s="22" t="s">
        <v>101</v>
      </c>
    </row>
    <row r="184" spans="1:5" ht="57">
      <c r="A184" s="24"/>
      <c r="B184" s="35" t="s">
        <v>863</v>
      </c>
      <c r="C184" s="60" t="s">
        <v>544</v>
      </c>
      <c r="D184" s="8"/>
      <c r="E184" s="24" t="s">
        <v>101</v>
      </c>
    </row>
    <row r="185" spans="1:5" ht="57" customHeight="1">
      <c r="A185" s="24"/>
      <c r="B185" s="34" t="s">
        <v>142</v>
      </c>
      <c r="C185" s="36" t="s">
        <v>545</v>
      </c>
      <c r="D185" s="7"/>
      <c r="E185" s="25" t="s">
        <v>101</v>
      </c>
    </row>
    <row r="186" spans="1:5" ht="45.5" customHeight="1">
      <c r="A186" s="25"/>
      <c r="B186" s="28" t="s">
        <v>546</v>
      </c>
      <c r="C186" s="30" t="s">
        <v>547</v>
      </c>
      <c r="D186" s="5"/>
      <c r="E186" s="15" t="s">
        <v>101</v>
      </c>
    </row>
    <row r="187" spans="1:5" ht="34.5" customHeight="1">
      <c r="A187" s="15" t="s">
        <v>388</v>
      </c>
      <c r="B187" s="28" t="s">
        <v>548</v>
      </c>
      <c r="C187" s="30" t="s">
        <v>549</v>
      </c>
      <c r="D187" s="5"/>
      <c r="E187" s="15" t="s">
        <v>24</v>
      </c>
    </row>
    <row r="188" spans="1:5" ht="27.5" customHeight="1">
      <c r="A188" s="15" t="s">
        <v>389</v>
      </c>
      <c r="B188" s="28" t="s">
        <v>550</v>
      </c>
      <c r="C188" s="30" t="s">
        <v>551</v>
      </c>
      <c r="D188" s="5"/>
      <c r="E188" s="15" t="s">
        <v>24</v>
      </c>
    </row>
    <row r="189" spans="1:5" ht="60.5" customHeight="1">
      <c r="A189" s="15" t="s">
        <v>390</v>
      </c>
      <c r="B189" s="28" t="s">
        <v>552</v>
      </c>
      <c r="C189" s="30" t="s">
        <v>391</v>
      </c>
      <c r="D189" s="5"/>
      <c r="E189" s="15" t="s">
        <v>24</v>
      </c>
    </row>
    <row r="190" spans="1:5" ht="72.5" customHeight="1">
      <c r="A190" s="18" t="s">
        <v>392</v>
      </c>
      <c r="B190" s="28" t="s">
        <v>748</v>
      </c>
      <c r="C190" s="30" t="s">
        <v>553</v>
      </c>
      <c r="D190" s="5"/>
      <c r="E190" s="15" t="s">
        <v>393</v>
      </c>
    </row>
    <row r="191" spans="1:5" ht="58" customHeight="1">
      <c r="A191" s="24" t="s">
        <v>394</v>
      </c>
      <c r="B191" s="28" t="s">
        <v>143</v>
      </c>
      <c r="C191" s="30" t="s">
        <v>554</v>
      </c>
      <c r="D191" s="5"/>
      <c r="E191" s="15" t="s">
        <v>24</v>
      </c>
    </row>
    <row r="192" spans="1:5" ht="69" customHeight="1">
      <c r="A192" s="25"/>
      <c r="B192" s="28" t="s">
        <v>555</v>
      </c>
      <c r="C192" s="30" t="s">
        <v>395</v>
      </c>
      <c r="D192" s="5"/>
      <c r="E192" s="15" t="s">
        <v>24</v>
      </c>
    </row>
    <row r="193" spans="1:5" ht="102" customHeight="1">
      <c r="A193" s="24" t="s">
        <v>396</v>
      </c>
      <c r="B193" s="28" t="s">
        <v>556</v>
      </c>
      <c r="C193" s="30" t="s">
        <v>404</v>
      </c>
      <c r="D193" s="5"/>
      <c r="E193" s="15" t="s">
        <v>24</v>
      </c>
    </row>
    <row r="194" spans="1:5" ht="92.5" customHeight="1">
      <c r="A194" s="24"/>
      <c r="B194" s="32" t="s">
        <v>557</v>
      </c>
      <c r="C194" s="33" t="s">
        <v>558</v>
      </c>
      <c r="D194" s="6"/>
      <c r="E194" s="22" t="s">
        <v>24</v>
      </c>
    </row>
    <row r="195" spans="1:5" ht="23.5" customHeight="1">
      <c r="A195" s="24"/>
      <c r="B195" s="35" t="s">
        <v>144</v>
      </c>
      <c r="C195" s="35"/>
      <c r="D195" s="8"/>
      <c r="E195" s="24"/>
    </row>
    <row r="196" spans="1:5" ht="24.5" customHeight="1">
      <c r="A196" s="24"/>
      <c r="B196" s="35" t="s">
        <v>559</v>
      </c>
      <c r="C196" s="35"/>
      <c r="D196" s="8"/>
      <c r="E196" s="24"/>
    </row>
    <row r="197" spans="1:5" ht="45" customHeight="1">
      <c r="A197" s="25"/>
      <c r="B197" s="28" t="s">
        <v>560</v>
      </c>
      <c r="C197" s="30" t="s">
        <v>561</v>
      </c>
      <c r="D197" s="5"/>
      <c r="E197" s="15" t="s">
        <v>24</v>
      </c>
    </row>
    <row r="198" spans="1:5" ht="39.75" customHeight="1">
      <c r="A198" s="25" t="s">
        <v>407</v>
      </c>
      <c r="B198" s="28"/>
      <c r="C198" s="15"/>
      <c r="D198" s="43"/>
      <c r="E198" s="15"/>
    </row>
    <row r="199" spans="1:5" ht="76" customHeight="1">
      <c r="A199" s="22"/>
      <c r="B199" s="28" t="s">
        <v>562</v>
      </c>
      <c r="C199" s="15" t="s">
        <v>563</v>
      </c>
      <c r="D199" s="43"/>
      <c r="E199" s="15" t="s">
        <v>24</v>
      </c>
    </row>
    <row r="200" spans="1:5" ht="64" customHeight="1">
      <c r="A200" s="25"/>
      <c r="B200" s="28" t="s">
        <v>564</v>
      </c>
      <c r="C200" s="15" t="s">
        <v>565</v>
      </c>
      <c r="D200" s="43"/>
      <c r="E200" s="15" t="s">
        <v>24</v>
      </c>
    </row>
    <row r="201" spans="1:5" ht="44" customHeight="1">
      <c r="A201" s="18" t="s">
        <v>408</v>
      </c>
      <c r="B201" s="28"/>
      <c r="C201" s="46" t="s">
        <v>566</v>
      </c>
      <c r="D201" s="43"/>
      <c r="E201" s="15"/>
    </row>
    <row r="202" spans="1:5" ht="76.5" customHeight="1">
      <c r="A202" s="26" t="s">
        <v>409</v>
      </c>
      <c r="B202" s="37" t="s">
        <v>567</v>
      </c>
      <c r="C202" s="22" t="s">
        <v>568</v>
      </c>
      <c r="D202" s="48"/>
      <c r="E202" s="22" t="s">
        <v>411</v>
      </c>
    </row>
    <row r="203" spans="1:5" ht="47" customHeight="1">
      <c r="A203" s="24"/>
      <c r="B203" s="51" t="s">
        <v>145</v>
      </c>
      <c r="C203" s="25" t="s">
        <v>569</v>
      </c>
      <c r="D203" s="47"/>
      <c r="E203" s="25"/>
    </row>
    <row r="204" spans="1:5" ht="46" customHeight="1">
      <c r="A204" s="25"/>
      <c r="B204" s="31" t="s">
        <v>570</v>
      </c>
      <c r="C204" s="15" t="s">
        <v>571</v>
      </c>
      <c r="D204" s="43"/>
      <c r="E204" s="15" t="s">
        <v>411</v>
      </c>
    </row>
    <row r="205" spans="1:5" ht="147.5" customHeight="1">
      <c r="A205" s="27" t="s">
        <v>414</v>
      </c>
      <c r="B205" s="31" t="s">
        <v>761</v>
      </c>
      <c r="C205" s="15" t="s">
        <v>605</v>
      </c>
      <c r="D205" s="43"/>
      <c r="E205" s="15" t="s">
        <v>411</v>
      </c>
    </row>
    <row r="206" spans="1:5" ht="108.5" customHeight="1">
      <c r="A206" s="24"/>
      <c r="B206" s="31" t="s">
        <v>762</v>
      </c>
      <c r="C206" s="15" t="s">
        <v>606</v>
      </c>
      <c r="D206" s="43"/>
      <c r="E206" s="15" t="s">
        <v>411</v>
      </c>
    </row>
    <row r="207" spans="1:5" ht="56" customHeight="1">
      <c r="A207" s="24"/>
      <c r="B207" s="31" t="s">
        <v>763</v>
      </c>
      <c r="C207" s="15" t="s">
        <v>607</v>
      </c>
      <c r="D207" s="43"/>
      <c r="E207" s="15" t="s">
        <v>411</v>
      </c>
    </row>
    <row r="208" spans="1:5" ht="46.5" customHeight="1">
      <c r="A208" s="24"/>
      <c r="B208" s="37" t="s">
        <v>151</v>
      </c>
      <c r="C208" s="22" t="s">
        <v>608</v>
      </c>
      <c r="D208" s="48"/>
      <c r="E208" s="22" t="s">
        <v>411</v>
      </c>
    </row>
    <row r="209" spans="1:5" ht="74.5" customHeight="1">
      <c r="A209" s="24"/>
      <c r="B209" s="49" t="s">
        <v>867</v>
      </c>
      <c r="C209" s="24" t="s">
        <v>609</v>
      </c>
      <c r="D209" s="50"/>
      <c r="E209" s="24"/>
    </row>
    <row r="210" spans="1:5" ht="58" customHeight="1">
      <c r="A210" s="24"/>
      <c r="B210" s="61" t="s">
        <v>740</v>
      </c>
      <c r="C210" s="24" t="s">
        <v>610</v>
      </c>
      <c r="D210" s="50"/>
      <c r="E210" s="24"/>
    </row>
    <row r="211" spans="1:5" ht="28.5">
      <c r="A211" s="24"/>
      <c r="B211" s="35" t="s">
        <v>764</v>
      </c>
      <c r="C211" s="24" t="s">
        <v>611</v>
      </c>
      <c r="D211" s="50"/>
      <c r="E211" s="24"/>
    </row>
    <row r="212" spans="1:5" ht="28.5">
      <c r="A212" s="24"/>
      <c r="B212" s="51" t="s">
        <v>868</v>
      </c>
      <c r="C212" s="25" t="s">
        <v>612</v>
      </c>
      <c r="D212" s="47"/>
      <c r="E212" s="25"/>
    </row>
    <row r="213" spans="1:5" ht="35" customHeight="1">
      <c r="A213" s="24"/>
      <c r="B213" s="31" t="s">
        <v>582</v>
      </c>
      <c r="C213" s="15" t="s">
        <v>613</v>
      </c>
      <c r="D213" s="43"/>
      <c r="E213" s="15" t="s">
        <v>411</v>
      </c>
    </row>
    <row r="214" spans="1:5" ht="54.5" customHeight="1">
      <c r="A214" s="24"/>
      <c r="B214" s="31" t="s">
        <v>614</v>
      </c>
      <c r="C214" s="15" t="s">
        <v>615</v>
      </c>
      <c r="D214" s="43"/>
      <c r="E214" s="15" t="s">
        <v>411</v>
      </c>
    </row>
    <row r="215" spans="1:5" ht="54" customHeight="1">
      <c r="A215" s="24"/>
      <c r="B215" s="31" t="s">
        <v>616</v>
      </c>
      <c r="C215" s="15" t="s">
        <v>617</v>
      </c>
      <c r="D215" s="43"/>
      <c r="E215" s="15" t="s">
        <v>411</v>
      </c>
    </row>
    <row r="216" spans="1:5" ht="46.5" customHeight="1">
      <c r="A216" s="24"/>
      <c r="B216" s="31" t="s">
        <v>618</v>
      </c>
      <c r="C216" s="15" t="s">
        <v>619</v>
      </c>
      <c r="D216" s="43"/>
      <c r="E216" s="15" t="s">
        <v>411</v>
      </c>
    </row>
    <row r="217" spans="1:5" ht="39" customHeight="1">
      <c r="A217" s="25"/>
      <c r="B217" s="31" t="s">
        <v>152</v>
      </c>
      <c r="C217" s="15" t="s">
        <v>620</v>
      </c>
      <c r="D217" s="43"/>
      <c r="E217" s="15" t="s">
        <v>411</v>
      </c>
    </row>
    <row r="218" spans="1:5" ht="144.5" customHeight="1">
      <c r="A218" s="18" t="s">
        <v>415</v>
      </c>
      <c r="B218" s="31" t="s">
        <v>869</v>
      </c>
      <c r="C218" s="15" t="s">
        <v>621</v>
      </c>
      <c r="D218" s="43"/>
      <c r="E218" s="15" t="s">
        <v>411</v>
      </c>
    </row>
    <row r="219" spans="1:5" ht="153" customHeight="1">
      <c r="A219" s="18" t="s">
        <v>416</v>
      </c>
      <c r="B219" s="31" t="s">
        <v>870</v>
      </c>
      <c r="C219" s="15" t="s">
        <v>622</v>
      </c>
      <c r="D219" s="43"/>
      <c r="E219" s="15" t="s">
        <v>411</v>
      </c>
    </row>
    <row r="220" spans="1:5" ht="77.5" customHeight="1">
      <c r="A220" s="18" t="s">
        <v>417</v>
      </c>
      <c r="B220" s="28" t="s">
        <v>765</v>
      </c>
      <c r="C220" s="15" t="s">
        <v>623</v>
      </c>
      <c r="D220" s="43"/>
      <c r="E220" s="15" t="s">
        <v>411</v>
      </c>
    </row>
    <row r="221" spans="1:5" ht="93.5" customHeight="1">
      <c r="A221" s="27" t="s">
        <v>418</v>
      </c>
      <c r="B221" s="31" t="s">
        <v>766</v>
      </c>
      <c r="C221" s="15" t="s">
        <v>624</v>
      </c>
      <c r="D221" s="43"/>
      <c r="E221" s="15" t="s">
        <v>411</v>
      </c>
    </row>
    <row r="222" spans="1:5" ht="84.5" customHeight="1">
      <c r="A222" s="24"/>
      <c r="B222" s="31" t="s">
        <v>625</v>
      </c>
      <c r="C222" s="15" t="s">
        <v>626</v>
      </c>
      <c r="D222" s="43"/>
      <c r="E222" s="15" t="s">
        <v>411</v>
      </c>
    </row>
    <row r="223" spans="1:5" ht="122" customHeight="1">
      <c r="A223" s="24"/>
      <c r="B223" s="31" t="s">
        <v>767</v>
      </c>
      <c r="C223" s="15" t="s">
        <v>627</v>
      </c>
      <c r="D223" s="43"/>
      <c r="E223" s="15" t="s">
        <v>411</v>
      </c>
    </row>
    <row r="224" spans="1:5" ht="123.5" customHeight="1">
      <c r="A224" s="24"/>
      <c r="B224" s="31" t="s">
        <v>628</v>
      </c>
      <c r="C224" s="15" t="s">
        <v>629</v>
      </c>
      <c r="D224" s="43"/>
      <c r="E224" s="15" t="s">
        <v>411</v>
      </c>
    </row>
    <row r="225" spans="1:5" ht="89.5" customHeight="1">
      <c r="A225" s="24"/>
      <c r="B225" s="31" t="s">
        <v>630</v>
      </c>
      <c r="C225" s="15" t="s">
        <v>631</v>
      </c>
      <c r="D225" s="43"/>
      <c r="E225" s="15" t="s">
        <v>411</v>
      </c>
    </row>
    <row r="226" spans="1:5" ht="96.5" customHeight="1">
      <c r="A226" s="24"/>
      <c r="B226" s="31" t="s">
        <v>632</v>
      </c>
      <c r="C226" s="15" t="s">
        <v>633</v>
      </c>
      <c r="D226" s="43"/>
      <c r="E226" s="15" t="s">
        <v>411</v>
      </c>
    </row>
    <row r="227" spans="1:5" ht="97.5" customHeight="1">
      <c r="A227" s="24"/>
      <c r="B227" s="31" t="s">
        <v>634</v>
      </c>
      <c r="C227" s="15" t="s">
        <v>635</v>
      </c>
      <c r="D227" s="43"/>
      <c r="E227" s="15" t="s">
        <v>411</v>
      </c>
    </row>
    <row r="228" spans="1:5" ht="107" customHeight="1">
      <c r="A228" s="24"/>
      <c r="B228" s="31" t="s">
        <v>636</v>
      </c>
      <c r="C228" s="15" t="s">
        <v>637</v>
      </c>
      <c r="D228" s="43"/>
      <c r="E228" s="15" t="s">
        <v>411</v>
      </c>
    </row>
    <row r="229" spans="1:5" ht="135.5" customHeight="1">
      <c r="A229" s="24"/>
      <c r="B229" s="31" t="s">
        <v>768</v>
      </c>
      <c r="C229" s="15" t="s">
        <v>638</v>
      </c>
      <c r="D229" s="43"/>
      <c r="E229" s="15" t="s">
        <v>411</v>
      </c>
    </row>
    <row r="230" spans="1:5" ht="139" customHeight="1">
      <c r="A230" s="24"/>
      <c r="B230" s="31" t="s">
        <v>639</v>
      </c>
      <c r="C230" s="15" t="s">
        <v>640</v>
      </c>
      <c r="D230" s="43"/>
      <c r="E230" s="15" t="s">
        <v>411</v>
      </c>
    </row>
    <row r="231" spans="1:5" ht="114">
      <c r="A231" s="24"/>
      <c r="B231" s="31" t="s">
        <v>769</v>
      </c>
      <c r="C231" s="15" t="s">
        <v>641</v>
      </c>
      <c r="D231" s="43"/>
      <c r="E231" s="15" t="s">
        <v>411</v>
      </c>
    </row>
    <row r="232" spans="1:5" ht="154.5" customHeight="1">
      <c r="A232" s="24"/>
      <c r="B232" s="31" t="s">
        <v>871</v>
      </c>
      <c r="C232" s="15" t="s">
        <v>642</v>
      </c>
      <c r="D232" s="43"/>
      <c r="E232" s="15" t="s">
        <v>411</v>
      </c>
    </row>
    <row r="233" spans="1:5" ht="75" customHeight="1">
      <c r="A233" s="24"/>
      <c r="B233" s="31" t="s">
        <v>770</v>
      </c>
      <c r="C233" s="15" t="s">
        <v>643</v>
      </c>
      <c r="D233" s="43"/>
      <c r="E233" s="15" t="s">
        <v>411</v>
      </c>
    </row>
    <row r="234" spans="1:5" ht="86" customHeight="1">
      <c r="A234" s="25"/>
      <c r="B234" s="31" t="s">
        <v>771</v>
      </c>
      <c r="C234" s="15" t="s">
        <v>644</v>
      </c>
      <c r="D234" s="43"/>
      <c r="E234" s="15" t="s">
        <v>411</v>
      </c>
    </row>
    <row r="235" spans="1:5" ht="106.5" customHeight="1">
      <c r="A235" s="27" t="s">
        <v>419</v>
      </c>
      <c r="B235" s="31" t="s">
        <v>645</v>
      </c>
      <c r="C235" s="15" t="s">
        <v>646</v>
      </c>
      <c r="D235" s="43"/>
      <c r="E235" s="15" t="s">
        <v>411</v>
      </c>
    </row>
    <row r="236" spans="1:5" ht="83" customHeight="1">
      <c r="A236" s="24"/>
      <c r="B236" s="31" t="s">
        <v>772</v>
      </c>
      <c r="C236" s="15" t="s">
        <v>647</v>
      </c>
      <c r="D236" s="43"/>
      <c r="E236" s="15" t="s">
        <v>411</v>
      </c>
    </row>
    <row r="237" spans="1:5" ht="116.5" customHeight="1">
      <c r="A237" s="25"/>
      <c r="B237" s="41" t="s">
        <v>872</v>
      </c>
      <c r="C237" s="15" t="s">
        <v>648</v>
      </c>
      <c r="D237" s="43"/>
      <c r="E237" s="15" t="s">
        <v>411</v>
      </c>
    </row>
    <row r="238" spans="1:5" ht="137" customHeight="1">
      <c r="A238" s="27" t="s">
        <v>420</v>
      </c>
      <c r="B238" s="28" t="s">
        <v>773</v>
      </c>
      <c r="C238" s="15" t="s">
        <v>873</v>
      </c>
      <c r="D238" s="43"/>
      <c r="E238" s="15" t="s">
        <v>411</v>
      </c>
    </row>
    <row r="239" spans="1:5" ht="108" customHeight="1">
      <c r="A239" s="25"/>
      <c r="B239" s="31" t="s">
        <v>649</v>
      </c>
      <c r="C239" s="15" t="s">
        <v>874</v>
      </c>
      <c r="D239" s="43"/>
      <c r="E239" s="15" t="s">
        <v>411</v>
      </c>
    </row>
    <row r="240" spans="1:5" ht="57" customHeight="1">
      <c r="A240" s="18" t="s">
        <v>421</v>
      </c>
      <c r="B240" s="31" t="s">
        <v>650</v>
      </c>
      <c r="C240" s="15" t="s">
        <v>651</v>
      </c>
      <c r="D240" s="43"/>
      <c r="E240" s="15" t="s">
        <v>411</v>
      </c>
    </row>
    <row r="241" spans="1:5" ht="112.5" customHeight="1">
      <c r="A241" s="18" t="s">
        <v>422</v>
      </c>
      <c r="B241" s="31" t="s">
        <v>652</v>
      </c>
      <c r="C241" s="15" t="s">
        <v>653</v>
      </c>
      <c r="D241" s="43"/>
      <c r="E241" s="15" t="s">
        <v>411</v>
      </c>
    </row>
    <row r="242" spans="1:5" ht="109" customHeight="1">
      <c r="A242" s="27" t="s">
        <v>423</v>
      </c>
      <c r="B242" s="37" t="s">
        <v>153</v>
      </c>
      <c r="C242" s="22" t="s">
        <v>654</v>
      </c>
      <c r="D242" s="43"/>
      <c r="E242" s="22" t="s">
        <v>411</v>
      </c>
    </row>
    <row r="243" spans="1:5" ht="26" customHeight="1">
      <c r="A243" s="24"/>
      <c r="B243" s="31" t="s">
        <v>774</v>
      </c>
      <c r="C243" s="44"/>
      <c r="D243" s="43"/>
      <c r="E243" s="24"/>
    </row>
    <row r="244" spans="1:5" ht="47.5" customHeight="1">
      <c r="A244" s="24"/>
      <c r="B244" s="31" t="s">
        <v>775</v>
      </c>
      <c r="C244" s="44"/>
      <c r="D244" s="43"/>
      <c r="E244" s="24"/>
    </row>
    <row r="245" spans="1:5" ht="47" customHeight="1">
      <c r="A245" s="25"/>
      <c r="B245" s="51" t="s">
        <v>776</v>
      </c>
      <c r="C245" s="45"/>
      <c r="D245" s="43"/>
      <c r="E245" s="25"/>
    </row>
    <row r="246" spans="1:5" ht="76.5" customHeight="1">
      <c r="A246" s="27" t="s">
        <v>424</v>
      </c>
      <c r="B246" s="31" t="s">
        <v>154</v>
      </c>
      <c r="C246" s="22" t="s">
        <v>655</v>
      </c>
      <c r="D246" s="43"/>
      <c r="E246" s="22" t="s">
        <v>411</v>
      </c>
    </row>
    <row r="247" spans="1:5" ht="35.5" customHeight="1">
      <c r="A247" s="24"/>
      <c r="B247" s="31" t="s">
        <v>777</v>
      </c>
      <c r="C247" s="44"/>
      <c r="D247" s="43"/>
      <c r="E247" s="24"/>
    </row>
    <row r="248" spans="1:5" ht="48.5" customHeight="1">
      <c r="A248" s="24"/>
      <c r="B248" s="31" t="s">
        <v>775</v>
      </c>
      <c r="C248" s="44"/>
      <c r="D248" s="43"/>
      <c r="E248" s="24"/>
    </row>
    <row r="249" spans="1:5" ht="48.5" customHeight="1">
      <c r="A249" s="25"/>
      <c r="B249" s="31" t="s">
        <v>776</v>
      </c>
      <c r="C249" s="45"/>
      <c r="D249" s="43"/>
      <c r="E249" s="25"/>
    </row>
    <row r="250" spans="1:5" ht="88.5" customHeight="1">
      <c r="A250" s="27" t="s">
        <v>426</v>
      </c>
      <c r="B250" s="31" t="s">
        <v>656</v>
      </c>
      <c r="C250" s="15" t="s">
        <v>657</v>
      </c>
      <c r="D250" s="43"/>
      <c r="E250" s="15" t="s">
        <v>411</v>
      </c>
    </row>
    <row r="251" spans="1:5" ht="102" customHeight="1">
      <c r="A251" s="24"/>
      <c r="B251" s="31" t="s">
        <v>658</v>
      </c>
      <c r="C251" s="15" t="s">
        <v>659</v>
      </c>
      <c r="D251" s="43"/>
      <c r="E251" s="15" t="s">
        <v>411</v>
      </c>
    </row>
    <row r="252" spans="1:5" ht="108" customHeight="1">
      <c r="A252" s="24"/>
      <c r="B252" s="31" t="s">
        <v>660</v>
      </c>
      <c r="C252" s="15" t="s">
        <v>661</v>
      </c>
      <c r="D252" s="43"/>
      <c r="E252" s="15" t="s">
        <v>411</v>
      </c>
    </row>
    <row r="253" spans="1:5" ht="127" customHeight="1">
      <c r="A253" s="24"/>
      <c r="B253" s="31" t="s">
        <v>662</v>
      </c>
      <c r="C253" s="15" t="s">
        <v>663</v>
      </c>
      <c r="D253" s="43"/>
      <c r="E253" s="15" t="s">
        <v>411</v>
      </c>
    </row>
    <row r="254" spans="1:5" ht="123" customHeight="1">
      <c r="A254" s="24"/>
      <c r="B254" s="31" t="s">
        <v>664</v>
      </c>
      <c r="C254" s="15" t="s">
        <v>665</v>
      </c>
      <c r="D254" s="43"/>
      <c r="E254" s="15" t="s">
        <v>411</v>
      </c>
    </row>
    <row r="255" spans="1:5" ht="139.5" customHeight="1">
      <c r="A255" s="25"/>
      <c r="B255" s="31" t="s">
        <v>666</v>
      </c>
      <c r="C255" s="15" t="s">
        <v>667</v>
      </c>
      <c r="D255" s="43"/>
      <c r="E255" s="15" t="s">
        <v>411</v>
      </c>
    </row>
    <row r="256" spans="1:5" ht="70" customHeight="1">
      <c r="A256" s="18" t="s">
        <v>425</v>
      </c>
      <c r="B256" s="31" t="s">
        <v>668</v>
      </c>
      <c r="C256" s="15" t="s">
        <v>669</v>
      </c>
      <c r="D256" s="43"/>
      <c r="E256" s="15" t="s">
        <v>411</v>
      </c>
    </row>
    <row r="257" spans="1:5" ht="125.5" customHeight="1">
      <c r="A257" s="27" t="s">
        <v>427</v>
      </c>
      <c r="B257" s="31" t="s">
        <v>778</v>
      </c>
      <c r="C257" s="15" t="s">
        <v>670</v>
      </c>
      <c r="D257" s="43"/>
      <c r="E257" s="15" t="s">
        <v>411</v>
      </c>
    </row>
    <row r="258" spans="1:5" ht="128" customHeight="1">
      <c r="A258" s="24"/>
      <c r="B258" s="31" t="s">
        <v>671</v>
      </c>
      <c r="C258" s="15" t="s">
        <v>875</v>
      </c>
      <c r="D258" s="43"/>
      <c r="E258" s="15" t="s">
        <v>411</v>
      </c>
    </row>
    <row r="259" spans="1:5" ht="123" customHeight="1">
      <c r="A259" s="24"/>
      <c r="B259" s="31" t="s">
        <v>672</v>
      </c>
      <c r="C259" s="15" t="s">
        <v>673</v>
      </c>
      <c r="D259" s="43"/>
      <c r="E259" s="15" t="s">
        <v>411</v>
      </c>
    </row>
    <row r="260" spans="1:5" ht="123.5" customHeight="1">
      <c r="A260" s="24"/>
      <c r="B260" s="31" t="s">
        <v>876</v>
      </c>
      <c r="C260" s="15" t="s">
        <v>674</v>
      </c>
      <c r="D260" s="43"/>
      <c r="E260" s="15" t="s">
        <v>411</v>
      </c>
    </row>
    <row r="261" spans="1:5" ht="56.5" customHeight="1">
      <c r="A261" s="24"/>
      <c r="B261" s="31" t="s">
        <v>675</v>
      </c>
      <c r="C261" s="15" t="s">
        <v>877</v>
      </c>
      <c r="D261" s="43"/>
      <c r="E261" s="15" t="s">
        <v>411</v>
      </c>
    </row>
    <row r="262" spans="1:5" ht="54.5" customHeight="1">
      <c r="A262" s="24"/>
      <c r="B262" s="31" t="s">
        <v>676</v>
      </c>
      <c r="C262" s="15" t="s">
        <v>878</v>
      </c>
      <c r="D262" s="43"/>
      <c r="E262" s="15" t="s">
        <v>411</v>
      </c>
    </row>
    <row r="263" spans="1:5" ht="55.5" customHeight="1">
      <c r="A263" s="24"/>
      <c r="B263" s="31" t="s">
        <v>677</v>
      </c>
      <c r="C263" s="15" t="s">
        <v>879</v>
      </c>
      <c r="D263" s="43"/>
      <c r="E263" s="15" t="s">
        <v>411</v>
      </c>
    </row>
    <row r="264" spans="1:5" ht="57" customHeight="1">
      <c r="A264" s="25"/>
      <c r="B264" s="31" t="s">
        <v>678</v>
      </c>
      <c r="C264" s="15" t="s">
        <v>880</v>
      </c>
      <c r="D264" s="43"/>
      <c r="E264" s="15" t="s">
        <v>411</v>
      </c>
    </row>
    <row r="265" spans="1:5" ht="76" customHeight="1">
      <c r="A265" s="18" t="s">
        <v>428</v>
      </c>
      <c r="B265" s="28" t="s">
        <v>779</v>
      </c>
      <c r="C265" s="15" t="s">
        <v>679</v>
      </c>
      <c r="D265" s="43"/>
      <c r="E265" s="15" t="s">
        <v>411</v>
      </c>
    </row>
    <row r="266" spans="1:5" ht="113.5" customHeight="1">
      <c r="A266" s="27" t="s">
        <v>429</v>
      </c>
      <c r="B266" s="31" t="s">
        <v>680</v>
      </c>
      <c r="C266" s="15" t="s">
        <v>681</v>
      </c>
      <c r="D266" s="43"/>
      <c r="E266" s="15" t="s">
        <v>411</v>
      </c>
    </row>
    <row r="267" spans="1:5" ht="75.5" customHeight="1">
      <c r="A267" s="58"/>
      <c r="B267" s="31" t="s">
        <v>780</v>
      </c>
      <c r="C267" s="15" t="s">
        <v>682</v>
      </c>
      <c r="D267" s="43"/>
      <c r="E267" s="15" t="s">
        <v>411</v>
      </c>
    </row>
    <row r="268" spans="1:5" ht="86.5" customHeight="1">
      <c r="A268" s="27" t="s">
        <v>430</v>
      </c>
      <c r="B268" s="31" t="s">
        <v>881</v>
      </c>
      <c r="C268" s="15" t="s">
        <v>683</v>
      </c>
      <c r="D268" s="43"/>
      <c r="E268" s="15" t="s">
        <v>411</v>
      </c>
    </row>
    <row r="269" spans="1:5" ht="117.5" customHeight="1">
      <c r="A269" s="25"/>
      <c r="B269" s="31" t="s">
        <v>882</v>
      </c>
      <c r="C269" s="15" t="s">
        <v>684</v>
      </c>
      <c r="D269" s="43"/>
      <c r="E269" s="15" t="s">
        <v>411</v>
      </c>
    </row>
    <row r="270" spans="1:5" ht="185" customHeight="1">
      <c r="A270" s="27" t="s">
        <v>685</v>
      </c>
      <c r="B270" s="31" t="s">
        <v>155</v>
      </c>
      <c r="C270" s="15" t="s">
        <v>883</v>
      </c>
      <c r="D270" s="43"/>
      <c r="E270" s="15" t="s">
        <v>411</v>
      </c>
    </row>
    <row r="271" spans="1:5" ht="143.5" customHeight="1">
      <c r="A271" s="24"/>
      <c r="B271" s="31" t="s">
        <v>156</v>
      </c>
      <c r="C271" s="15" t="s">
        <v>686</v>
      </c>
      <c r="D271" s="43"/>
      <c r="E271" s="15" t="s">
        <v>411</v>
      </c>
    </row>
    <row r="272" spans="1:5" ht="126.5" customHeight="1">
      <c r="A272" s="24"/>
      <c r="B272" s="31" t="s">
        <v>781</v>
      </c>
      <c r="C272" s="15" t="s">
        <v>687</v>
      </c>
      <c r="D272" s="43"/>
      <c r="E272" s="15" t="s">
        <v>411</v>
      </c>
    </row>
    <row r="273" spans="1:5" ht="98.5" customHeight="1">
      <c r="A273" s="24"/>
      <c r="B273" s="31" t="s">
        <v>688</v>
      </c>
      <c r="C273" s="15" t="s">
        <v>689</v>
      </c>
      <c r="D273" s="43"/>
      <c r="E273" s="15" t="s">
        <v>411</v>
      </c>
    </row>
    <row r="274" spans="1:5" ht="108" customHeight="1">
      <c r="A274" s="25"/>
      <c r="B274" s="31" t="s">
        <v>690</v>
      </c>
      <c r="C274" s="15" t="s">
        <v>691</v>
      </c>
      <c r="D274" s="43"/>
      <c r="E274" s="15" t="s">
        <v>411</v>
      </c>
    </row>
    <row r="275" spans="1:5" ht="112.5" customHeight="1">
      <c r="A275" s="18" t="s">
        <v>431</v>
      </c>
      <c r="B275" s="28" t="s">
        <v>782</v>
      </c>
      <c r="C275" s="15" t="s">
        <v>692</v>
      </c>
      <c r="D275" s="43"/>
      <c r="E275" s="15" t="s">
        <v>411</v>
      </c>
    </row>
    <row r="276" spans="1:5" ht="133" customHeight="1">
      <c r="A276" s="18" t="s">
        <v>693</v>
      </c>
      <c r="B276" s="28" t="s">
        <v>783</v>
      </c>
      <c r="C276" s="15" t="s">
        <v>694</v>
      </c>
      <c r="D276" s="43"/>
      <c r="E276" s="15" t="s">
        <v>411</v>
      </c>
    </row>
    <row r="277" spans="1:5" ht="44.5" customHeight="1">
      <c r="A277" s="18" t="s">
        <v>432</v>
      </c>
      <c r="B277" s="28" t="s">
        <v>784</v>
      </c>
      <c r="C277" s="15" t="s">
        <v>695</v>
      </c>
      <c r="D277" s="43"/>
      <c r="E277" s="15" t="s">
        <v>411</v>
      </c>
    </row>
    <row r="278" spans="1:5" ht="74.5" customHeight="1">
      <c r="A278" s="18" t="s">
        <v>433</v>
      </c>
      <c r="B278" s="28" t="s">
        <v>785</v>
      </c>
      <c r="C278" s="15" t="s">
        <v>696</v>
      </c>
      <c r="D278" s="43"/>
      <c r="E278" s="15" t="s">
        <v>411</v>
      </c>
    </row>
    <row r="279" spans="1:5" ht="168" customHeight="1">
      <c r="A279" s="18" t="s">
        <v>434</v>
      </c>
      <c r="B279" s="28" t="s">
        <v>786</v>
      </c>
      <c r="C279" s="15" t="s">
        <v>697</v>
      </c>
      <c r="D279" s="43"/>
      <c r="E279" s="15" t="s">
        <v>411</v>
      </c>
    </row>
    <row r="280" spans="1:5" ht="129.5" customHeight="1">
      <c r="A280" s="18" t="s">
        <v>435</v>
      </c>
      <c r="B280" s="31" t="s">
        <v>698</v>
      </c>
      <c r="C280" s="15" t="s">
        <v>699</v>
      </c>
      <c r="D280" s="43"/>
      <c r="E280" s="15" t="s">
        <v>411</v>
      </c>
    </row>
    <row r="281" spans="1:5" ht="150.5" customHeight="1">
      <c r="A281" s="18" t="s">
        <v>436</v>
      </c>
      <c r="B281" s="31" t="s">
        <v>787</v>
      </c>
      <c r="C281" s="15" t="s">
        <v>700</v>
      </c>
      <c r="D281" s="43"/>
      <c r="E281" s="15" t="s">
        <v>411</v>
      </c>
    </row>
    <row r="282" spans="1:5" ht="144.5" customHeight="1">
      <c r="A282" s="58" t="s">
        <v>437</v>
      </c>
      <c r="B282" s="31" t="s">
        <v>701</v>
      </c>
      <c r="C282" s="15" t="s">
        <v>702</v>
      </c>
      <c r="D282" s="43"/>
      <c r="E282" s="15" t="s">
        <v>411</v>
      </c>
    </row>
    <row r="283" spans="1:5" ht="77" customHeight="1">
      <c r="A283" s="27" t="s">
        <v>438</v>
      </c>
      <c r="B283" s="31" t="s">
        <v>788</v>
      </c>
      <c r="C283" s="15" t="s">
        <v>703</v>
      </c>
      <c r="D283" s="43"/>
      <c r="E283" s="15" t="s">
        <v>411</v>
      </c>
    </row>
    <row r="284" spans="1:5" ht="92.5" customHeight="1">
      <c r="A284" s="24"/>
      <c r="B284" s="31" t="s">
        <v>789</v>
      </c>
      <c r="C284" s="15" t="s">
        <v>704</v>
      </c>
      <c r="D284" s="43"/>
      <c r="E284" s="15" t="s">
        <v>411</v>
      </c>
    </row>
    <row r="285" spans="1:5" ht="92" customHeight="1">
      <c r="A285" s="24"/>
      <c r="B285" s="31" t="s">
        <v>790</v>
      </c>
      <c r="C285" s="15" t="s">
        <v>705</v>
      </c>
      <c r="D285" s="43"/>
      <c r="E285" s="15" t="s">
        <v>411</v>
      </c>
    </row>
    <row r="286" spans="1:5" ht="89" customHeight="1">
      <c r="A286" s="24"/>
      <c r="B286" s="31" t="s">
        <v>791</v>
      </c>
      <c r="C286" s="15" t="s">
        <v>706</v>
      </c>
      <c r="D286" s="43"/>
      <c r="E286" s="15" t="s">
        <v>411</v>
      </c>
    </row>
    <row r="287" spans="1:5" ht="82" customHeight="1">
      <c r="A287" s="24"/>
      <c r="B287" s="31" t="s">
        <v>792</v>
      </c>
      <c r="C287" s="15" t="s">
        <v>707</v>
      </c>
      <c r="D287" s="43"/>
      <c r="E287" s="15" t="s">
        <v>411</v>
      </c>
    </row>
    <row r="288" spans="1:5" ht="65" customHeight="1">
      <c r="A288" s="24"/>
      <c r="B288" s="31" t="s">
        <v>793</v>
      </c>
      <c r="C288" s="15" t="s">
        <v>708</v>
      </c>
      <c r="D288" s="43"/>
      <c r="E288" s="15" t="s">
        <v>411</v>
      </c>
    </row>
    <row r="289" spans="1:5" ht="95">
      <c r="A289" s="25"/>
      <c r="B289" s="31" t="s">
        <v>794</v>
      </c>
      <c r="C289" s="15" t="s">
        <v>709</v>
      </c>
      <c r="D289" s="43"/>
      <c r="E289" s="15" t="s">
        <v>411</v>
      </c>
    </row>
    <row r="290" spans="1:5" ht="88.5" customHeight="1">
      <c r="A290" s="18" t="s">
        <v>439</v>
      </c>
      <c r="B290" s="31" t="s">
        <v>710</v>
      </c>
      <c r="C290" s="15" t="s">
        <v>711</v>
      </c>
      <c r="D290" s="43"/>
      <c r="E290" s="15" t="s">
        <v>411</v>
      </c>
    </row>
    <row r="291" spans="1:5" ht="60.5" customHeight="1">
      <c r="A291" s="27" t="s">
        <v>440</v>
      </c>
      <c r="B291" s="37" t="s">
        <v>712</v>
      </c>
      <c r="C291" s="22" t="s">
        <v>713</v>
      </c>
      <c r="D291" s="48"/>
      <c r="E291" s="22" t="s">
        <v>411</v>
      </c>
    </row>
    <row r="292" spans="1:5" ht="29" customHeight="1">
      <c r="A292" s="24"/>
      <c r="B292" s="49" t="s">
        <v>157</v>
      </c>
      <c r="C292" s="44"/>
      <c r="D292" s="50"/>
      <c r="E292" s="24"/>
    </row>
    <row r="293" spans="1:5" ht="74.5" customHeight="1">
      <c r="A293" s="24"/>
      <c r="B293" s="49" t="s">
        <v>714</v>
      </c>
      <c r="C293" s="44"/>
      <c r="D293" s="50"/>
      <c r="E293" s="24"/>
    </row>
    <row r="294" spans="1:5" ht="74.5" customHeight="1">
      <c r="A294" s="24"/>
      <c r="B294" s="51" t="s">
        <v>715</v>
      </c>
      <c r="C294" s="45"/>
      <c r="D294" s="47"/>
      <c r="E294" s="25"/>
    </row>
    <row r="295" spans="1:5" ht="76" customHeight="1">
      <c r="A295" s="25"/>
      <c r="B295" s="31" t="s">
        <v>716</v>
      </c>
      <c r="C295" s="15" t="s">
        <v>717</v>
      </c>
      <c r="D295" s="43"/>
      <c r="E295" s="15" t="s">
        <v>411</v>
      </c>
    </row>
    <row r="296" spans="1:5" ht="65.5" customHeight="1">
      <c r="A296" s="18" t="s">
        <v>441</v>
      </c>
      <c r="B296" s="41" t="s">
        <v>884</v>
      </c>
      <c r="C296" s="15" t="s">
        <v>718</v>
      </c>
      <c r="D296" s="43"/>
      <c r="E296" s="15" t="s">
        <v>411</v>
      </c>
    </row>
    <row r="297" spans="1:5" ht="114.5" customHeight="1">
      <c r="A297" s="27" t="s">
        <v>719</v>
      </c>
      <c r="B297" s="31" t="s">
        <v>795</v>
      </c>
      <c r="C297" s="22" t="s">
        <v>720</v>
      </c>
      <c r="D297" s="43"/>
      <c r="E297" s="22" t="s">
        <v>411</v>
      </c>
    </row>
    <row r="298" spans="1:5">
      <c r="A298" s="24"/>
      <c r="B298" s="37" t="s">
        <v>158</v>
      </c>
      <c r="C298" s="44"/>
      <c r="D298" s="48"/>
      <c r="E298" s="24"/>
    </row>
    <row r="299" spans="1:5" ht="47" customHeight="1">
      <c r="A299" s="24"/>
      <c r="B299" s="35" t="s">
        <v>885</v>
      </c>
      <c r="C299" s="44"/>
      <c r="D299" s="50"/>
      <c r="E299" s="24"/>
    </row>
    <row r="300" spans="1:5" ht="54" customHeight="1">
      <c r="A300" s="24"/>
      <c r="B300" s="49" t="s">
        <v>796</v>
      </c>
      <c r="C300" s="44"/>
      <c r="D300" s="50"/>
      <c r="E300" s="24"/>
    </row>
    <row r="301" spans="1:5" ht="54" customHeight="1">
      <c r="A301" s="24"/>
      <c r="B301" s="34" t="s">
        <v>886</v>
      </c>
      <c r="C301" s="44"/>
      <c r="D301" s="47"/>
      <c r="E301" s="24"/>
    </row>
    <row r="302" spans="1:5" ht="23.5" customHeight="1">
      <c r="A302" s="24"/>
      <c r="B302" s="37" t="s">
        <v>159</v>
      </c>
      <c r="C302" s="44"/>
      <c r="D302" s="48"/>
      <c r="E302" s="24"/>
    </row>
    <row r="303" spans="1:5" ht="29.5" customHeight="1">
      <c r="A303" s="24"/>
      <c r="B303" s="49" t="s">
        <v>797</v>
      </c>
      <c r="C303" s="44"/>
      <c r="D303" s="50"/>
      <c r="E303" s="24"/>
    </row>
    <row r="304" spans="1:5" ht="35" customHeight="1">
      <c r="A304" s="24"/>
      <c r="B304" s="49" t="s">
        <v>798</v>
      </c>
      <c r="C304" s="44"/>
      <c r="D304" s="50"/>
      <c r="E304" s="24"/>
    </row>
    <row r="305" spans="1:5" ht="37" customHeight="1">
      <c r="A305" s="24"/>
      <c r="B305" s="51" t="s">
        <v>799</v>
      </c>
      <c r="C305" s="44"/>
      <c r="D305" s="47"/>
      <c r="E305" s="24"/>
    </row>
    <row r="306" spans="1:5">
      <c r="A306" s="24"/>
      <c r="B306" s="37" t="s">
        <v>160</v>
      </c>
      <c r="C306" s="44"/>
      <c r="D306" s="48"/>
      <c r="E306" s="24"/>
    </row>
    <row r="307" spans="1:5" ht="25.5" customHeight="1">
      <c r="A307" s="24"/>
      <c r="B307" s="49" t="s">
        <v>800</v>
      </c>
      <c r="C307" s="44"/>
      <c r="D307" s="50"/>
      <c r="E307" s="24"/>
    </row>
    <row r="308" spans="1:5" ht="34" customHeight="1">
      <c r="A308" s="24"/>
      <c r="B308" s="49" t="s">
        <v>801</v>
      </c>
      <c r="C308" s="44"/>
      <c r="D308" s="50"/>
      <c r="E308" s="24"/>
    </row>
    <row r="309" spans="1:5" ht="36" customHeight="1">
      <c r="A309" s="25"/>
      <c r="B309" s="51" t="s">
        <v>802</v>
      </c>
      <c r="C309" s="45"/>
      <c r="D309" s="47"/>
      <c r="E309" s="25"/>
    </row>
    <row r="310" spans="1:5" ht="76.5" customHeight="1">
      <c r="A310" s="27" t="s">
        <v>721</v>
      </c>
      <c r="B310" s="31" t="s">
        <v>803</v>
      </c>
      <c r="C310" s="22" t="s">
        <v>722</v>
      </c>
      <c r="D310" s="43"/>
      <c r="E310" s="22" t="s">
        <v>411</v>
      </c>
    </row>
    <row r="311" spans="1:5">
      <c r="A311" s="24"/>
      <c r="B311" s="37" t="s">
        <v>161</v>
      </c>
      <c r="C311" s="44"/>
      <c r="D311" s="48"/>
      <c r="E311" s="24"/>
    </row>
    <row r="312" spans="1:5" ht="27.5" customHeight="1">
      <c r="A312" s="24"/>
      <c r="B312" s="49" t="s">
        <v>162</v>
      </c>
      <c r="C312" s="44"/>
      <c r="D312" s="50"/>
      <c r="E312" s="24"/>
    </row>
    <row r="313" spans="1:5" ht="32" customHeight="1">
      <c r="A313" s="24"/>
      <c r="B313" s="49" t="s">
        <v>887</v>
      </c>
      <c r="C313" s="44"/>
      <c r="D313" s="50"/>
      <c r="E313" s="24"/>
    </row>
    <row r="314" spans="1:5" ht="30.5" customHeight="1">
      <c r="A314" s="24"/>
      <c r="B314" s="51" t="s">
        <v>888</v>
      </c>
      <c r="C314" s="44"/>
      <c r="D314" s="47"/>
      <c r="E314" s="24"/>
    </row>
    <row r="315" spans="1:5">
      <c r="A315" s="24"/>
      <c r="B315" s="37" t="s">
        <v>163</v>
      </c>
      <c r="C315" s="44"/>
      <c r="D315" s="48"/>
      <c r="E315" s="24"/>
    </row>
    <row r="316" spans="1:5" ht="25" customHeight="1">
      <c r="A316" s="24"/>
      <c r="B316" s="49" t="s">
        <v>889</v>
      </c>
      <c r="C316" s="44"/>
      <c r="D316" s="50"/>
      <c r="E316" s="24"/>
    </row>
    <row r="317" spans="1:5" ht="33.5" customHeight="1">
      <c r="A317" s="24"/>
      <c r="B317" s="49" t="s">
        <v>890</v>
      </c>
      <c r="C317" s="44"/>
      <c r="D317" s="50"/>
      <c r="E317" s="24"/>
    </row>
    <row r="318" spans="1:5" ht="37.5" customHeight="1">
      <c r="A318" s="25"/>
      <c r="B318" s="51" t="s">
        <v>164</v>
      </c>
      <c r="C318" s="44"/>
      <c r="D318" s="47"/>
      <c r="E318" s="24"/>
    </row>
    <row r="319" spans="1:5" ht="84" customHeight="1">
      <c r="A319" s="27" t="s">
        <v>723</v>
      </c>
      <c r="B319" s="31" t="s">
        <v>804</v>
      </c>
      <c r="C319" s="22" t="s">
        <v>724</v>
      </c>
      <c r="D319" s="43"/>
      <c r="E319" s="22" t="s">
        <v>411</v>
      </c>
    </row>
    <row r="320" spans="1:5" ht="27" customHeight="1">
      <c r="A320" s="24"/>
      <c r="B320" s="31" t="s">
        <v>165</v>
      </c>
      <c r="C320" s="44"/>
      <c r="D320" s="43"/>
      <c r="E320" s="24"/>
    </row>
    <row r="321" spans="1:5" ht="32" customHeight="1">
      <c r="A321" s="24"/>
      <c r="B321" s="31" t="s">
        <v>166</v>
      </c>
      <c r="C321" s="44"/>
      <c r="D321" s="43"/>
      <c r="E321" s="24"/>
    </row>
    <row r="322" spans="1:5" ht="33" customHeight="1">
      <c r="A322" s="25"/>
      <c r="B322" s="31" t="s">
        <v>167</v>
      </c>
      <c r="C322" s="45"/>
      <c r="D322" s="43"/>
      <c r="E322" s="25"/>
    </row>
    <row r="323" spans="1:5" ht="115" customHeight="1">
      <c r="A323" s="27" t="s">
        <v>725</v>
      </c>
      <c r="B323" s="37" t="s">
        <v>805</v>
      </c>
      <c r="C323" s="22" t="s">
        <v>726</v>
      </c>
      <c r="D323" s="48"/>
      <c r="E323" s="22" t="s">
        <v>411</v>
      </c>
    </row>
    <row r="324" spans="1:5">
      <c r="A324" s="24"/>
      <c r="B324" s="49" t="s">
        <v>168</v>
      </c>
      <c r="C324" s="44"/>
      <c r="D324" s="50"/>
      <c r="E324" s="24"/>
    </row>
    <row r="325" spans="1:5" ht="42" customHeight="1">
      <c r="A325" s="24"/>
      <c r="B325" s="49" t="s">
        <v>169</v>
      </c>
      <c r="C325" s="44"/>
      <c r="D325" s="50"/>
      <c r="E325" s="24"/>
    </row>
    <row r="326" spans="1:5" ht="46.5" customHeight="1">
      <c r="A326" s="24"/>
      <c r="B326" s="49" t="s">
        <v>170</v>
      </c>
      <c r="C326" s="44"/>
      <c r="D326" s="50"/>
      <c r="E326" s="24"/>
    </row>
    <row r="327" spans="1:5" ht="48.5" customHeight="1">
      <c r="A327" s="24"/>
      <c r="B327" s="49" t="s">
        <v>171</v>
      </c>
      <c r="C327" s="44"/>
      <c r="D327" s="50"/>
      <c r="E327" s="24"/>
    </row>
    <row r="328" spans="1:5">
      <c r="A328" s="24"/>
      <c r="B328" s="49" t="s">
        <v>172</v>
      </c>
      <c r="C328" s="44"/>
      <c r="D328" s="50"/>
      <c r="E328" s="24"/>
    </row>
    <row r="329" spans="1:5" ht="29" customHeight="1">
      <c r="A329" s="24"/>
      <c r="B329" s="49" t="s">
        <v>173</v>
      </c>
      <c r="C329" s="44"/>
      <c r="D329" s="50"/>
      <c r="E329" s="24"/>
    </row>
    <row r="330" spans="1:5" ht="32.5" customHeight="1">
      <c r="A330" s="24"/>
      <c r="B330" s="49" t="s">
        <v>174</v>
      </c>
      <c r="C330" s="44"/>
      <c r="D330" s="50"/>
      <c r="E330" s="24"/>
    </row>
    <row r="331" spans="1:5" ht="34.5" customHeight="1">
      <c r="A331" s="24"/>
      <c r="B331" s="49" t="s">
        <v>175</v>
      </c>
      <c r="C331" s="44"/>
      <c r="D331" s="50"/>
      <c r="E331" s="24"/>
    </row>
    <row r="332" spans="1:5">
      <c r="A332" s="24"/>
      <c r="B332" s="49" t="s">
        <v>176</v>
      </c>
      <c r="C332" s="44"/>
      <c r="D332" s="50"/>
      <c r="E332" s="24"/>
    </row>
    <row r="333" spans="1:5" ht="25" customHeight="1">
      <c r="A333" s="24"/>
      <c r="B333" s="49" t="s">
        <v>177</v>
      </c>
      <c r="C333" s="44"/>
      <c r="D333" s="50"/>
      <c r="E333" s="24"/>
    </row>
    <row r="334" spans="1:5" ht="36" customHeight="1">
      <c r="A334" s="24"/>
      <c r="B334" s="49" t="s">
        <v>178</v>
      </c>
      <c r="C334" s="44"/>
      <c r="D334" s="50"/>
      <c r="E334" s="24"/>
    </row>
    <row r="335" spans="1:5" ht="32" customHeight="1">
      <c r="A335" s="24"/>
      <c r="B335" s="49" t="s">
        <v>179</v>
      </c>
      <c r="C335" s="44"/>
      <c r="D335" s="50"/>
      <c r="E335" s="24"/>
    </row>
    <row r="336" spans="1:5">
      <c r="A336" s="24"/>
      <c r="B336" s="49" t="s">
        <v>180</v>
      </c>
      <c r="C336" s="44"/>
      <c r="D336" s="50"/>
      <c r="E336" s="24"/>
    </row>
    <row r="337" spans="1:5" ht="29.5" customHeight="1">
      <c r="A337" s="24"/>
      <c r="B337" s="49" t="s">
        <v>181</v>
      </c>
      <c r="C337" s="44"/>
      <c r="D337" s="50"/>
      <c r="E337" s="24"/>
    </row>
    <row r="338" spans="1:5" ht="35.5" customHeight="1">
      <c r="A338" s="24"/>
      <c r="B338" s="49" t="s">
        <v>182</v>
      </c>
      <c r="C338" s="44"/>
      <c r="D338" s="50"/>
      <c r="E338" s="24"/>
    </row>
    <row r="339" spans="1:5" ht="38.5" customHeight="1">
      <c r="A339" s="24"/>
      <c r="B339" s="51" t="s">
        <v>183</v>
      </c>
      <c r="C339" s="45"/>
      <c r="D339" s="47"/>
      <c r="E339" s="25"/>
    </row>
    <row r="340" spans="1:5" ht="88.5" customHeight="1">
      <c r="A340" s="24"/>
      <c r="B340" s="32" t="s">
        <v>806</v>
      </c>
      <c r="C340" s="22" t="s">
        <v>727</v>
      </c>
      <c r="D340" s="48"/>
      <c r="E340" s="22" t="s">
        <v>411</v>
      </c>
    </row>
    <row r="341" spans="1:5">
      <c r="A341" s="24"/>
      <c r="B341" s="49" t="s">
        <v>184</v>
      </c>
      <c r="C341" s="44"/>
      <c r="D341" s="50"/>
      <c r="E341" s="24"/>
    </row>
    <row r="342" spans="1:5" ht="26" customHeight="1">
      <c r="A342" s="24"/>
      <c r="B342" s="49" t="s">
        <v>185</v>
      </c>
      <c r="C342" s="44"/>
      <c r="D342" s="50"/>
      <c r="E342" s="24"/>
    </row>
    <row r="343" spans="1:5" ht="33.5" customHeight="1">
      <c r="A343" s="24"/>
      <c r="B343" s="49" t="s">
        <v>186</v>
      </c>
      <c r="C343" s="44"/>
      <c r="D343" s="50"/>
      <c r="E343" s="24"/>
    </row>
    <row r="344" spans="1:5" ht="34" customHeight="1">
      <c r="A344" s="24"/>
      <c r="B344" s="49" t="s">
        <v>187</v>
      </c>
      <c r="C344" s="44"/>
      <c r="D344" s="50"/>
      <c r="E344" s="24"/>
    </row>
    <row r="345" spans="1:5" ht="14.5" customHeight="1">
      <c r="A345" s="24"/>
      <c r="B345" s="49" t="s">
        <v>188</v>
      </c>
      <c r="C345" s="44"/>
      <c r="D345" s="50"/>
      <c r="E345" s="24"/>
    </row>
    <row r="346" spans="1:5" ht="26.5" customHeight="1">
      <c r="A346" s="24"/>
      <c r="B346" s="49" t="s">
        <v>189</v>
      </c>
      <c r="C346" s="44"/>
      <c r="D346" s="50"/>
      <c r="E346" s="24"/>
    </row>
    <row r="347" spans="1:5" ht="32" customHeight="1">
      <c r="A347" s="24"/>
      <c r="B347" s="49" t="s">
        <v>190</v>
      </c>
      <c r="C347" s="44"/>
      <c r="D347" s="50"/>
      <c r="E347" s="24"/>
    </row>
    <row r="348" spans="1:5" ht="32.5" customHeight="1">
      <c r="A348" s="24"/>
      <c r="B348" s="49" t="s">
        <v>191</v>
      </c>
      <c r="C348" s="44"/>
      <c r="D348" s="50"/>
      <c r="E348" s="24"/>
    </row>
    <row r="349" spans="1:5">
      <c r="A349" s="24"/>
      <c r="B349" s="49" t="s">
        <v>192</v>
      </c>
      <c r="C349" s="44"/>
      <c r="D349" s="50"/>
      <c r="E349" s="24"/>
    </row>
    <row r="350" spans="1:5" ht="26.5" customHeight="1">
      <c r="A350" s="24"/>
      <c r="B350" s="49" t="s">
        <v>193</v>
      </c>
      <c r="C350" s="44"/>
      <c r="D350" s="50"/>
      <c r="E350" s="24"/>
    </row>
    <row r="351" spans="1:5" ht="34.5" customHeight="1">
      <c r="A351" s="24"/>
      <c r="B351" s="49" t="s">
        <v>194</v>
      </c>
      <c r="C351" s="44"/>
      <c r="D351" s="50"/>
      <c r="E351" s="24"/>
    </row>
    <row r="352" spans="1:5" ht="34" customHeight="1">
      <c r="A352" s="24"/>
      <c r="B352" s="49" t="s">
        <v>195</v>
      </c>
      <c r="C352" s="44"/>
      <c r="D352" s="50"/>
      <c r="E352" s="24"/>
    </row>
    <row r="353" spans="1:5">
      <c r="A353" s="24"/>
      <c r="B353" s="49" t="s">
        <v>196</v>
      </c>
      <c r="C353" s="44"/>
      <c r="D353" s="50"/>
      <c r="E353" s="24"/>
    </row>
    <row r="354" spans="1:5" ht="23.5" customHeight="1">
      <c r="A354" s="24"/>
      <c r="B354" s="49" t="s">
        <v>185</v>
      </c>
      <c r="C354" s="44"/>
      <c r="D354" s="50"/>
      <c r="E354" s="24"/>
    </row>
    <row r="355" spans="1:5" ht="32" customHeight="1">
      <c r="A355" s="24"/>
      <c r="B355" s="49" t="s">
        <v>186</v>
      </c>
      <c r="C355" s="44"/>
      <c r="D355" s="50"/>
      <c r="E355" s="24"/>
    </row>
    <row r="356" spans="1:5" ht="32" customHeight="1">
      <c r="A356" s="24"/>
      <c r="B356" s="49" t="s">
        <v>197</v>
      </c>
      <c r="C356" s="44"/>
      <c r="D356" s="50"/>
      <c r="E356" s="24"/>
    </row>
    <row r="357" spans="1:5">
      <c r="A357" s="24"/>
      <c r="B357" s="49" t="s">
        <v>198</v>
      </c>
      <c r="C357" s="44"/>
      <c r="D357" s="50"/>
      <c r="E357" s="24"/>
    </row>
    <row r="358" spans="1:5" ht="23.5" customHeight="1">
      <c r="A358" s="24"/>
      <c r="B358" s="49" t="s">
        <v>199</v>
      </c>
      <c r="C358" s="44"/>
      <c r="D358" s="50"/>
      <c r="E358" s="24"/>
    </row>
    <row r="359" spans="1:5" ht="31" customHeight="1">
      <c r="A359" s="24"/>
      <c r="B359" s="49" t="s">
        <v>200</v>
      </c>
      <c r="C359" s="44"/>
      <c r="D359" s="50"/>
      <c r="E359" s="24"/>
    </row>
    <row r="360" spans="1:5" ht="37.5" customHeight="1">
      <c r="A360" s="24"/>
      <c r="B360" s="49" t="s">
        <v>201</v>
      </c>
      <c r="C360" s="44"/>
      <c r="D360" s="50"/>
      <c r="E360" s="24"/>
    </row>
    <row r="361" spans="1:5">
      <c r="A361" s="24"/>
      <c r="B361" s="49" t="s">
        <v>202</v>
      </c>
      <c r="C361" s="44"/>
      <c r="D361" s="50"/>
      <c r="E361" s="24"/>
    </row>
    <row r="362" spans="1:5" ht="28" customHeight="1">
      <c r="A362" s="24"/>
      <c r="B362" s="49" t="s">
        <v>203</v>
      </c>
      <c r="C362" s="44"/>
      <c r="D362" s="50"/>
      <c r="E362" s="24"/>
    </row>
    <row r="363" spans="1:5" ht="32.5" customHeight="1">
      <c r="A363" s="24"/>
      <c r="B363" s="49" t="s">
        <v>204</v>
      </c>
      <c r="C363" s="44"/>
      <c r="D363" s="50"/>
      <c r="E363" s="24"/>
    </row>
    <row r="364" spans="1:5" ht="31" customHeight="1">
      <c r="A364" s="24"/>
      <c r="B364" s="49" t="s">
        <v>205</v>
      </c>
      <c r="C364" s="44"/>
      <c r="D364" s="50"/>
      <c r="E364" s="24"/>
    </row>
    <row r="365" spans="1:5">
      <c r="A365" s="24"/>
      <c r="B365" s="49" t="s">
        <v>206</v>
      </c>
      <c r="C365" s="44"/>
      <c r="D365" s="50"/>
      <c r="E365" s="24"/>
    </row>
    <row r="366" spans="1:5" ht="29" customHeight="1">
      <c r="A366" s="24"/>
      <c r="B366" s="49" t="s">
        <v>207</v>
      </c>
      <c r="C366" s="44"/>
      <c r="D366" s="50"/>
      <c r="E366" s="24"/>
    </row>
    <row r="367" spans="1:5" ht="33.5" customHeight="1">
      <c r="A367" s="24"/>
      <c r="B367" s="49" t="s">
        <v>208</v>
      </c>
      <c r="C367" s="44"/>
      <c r="D367" s="50"/>
      <c r="E367" s="24"/>
    </row>
    <row r="368" spans="1:5" ht="38" customHeight="1">
      <c r="A368" s="24"/>
      <c r="B368" s="49" t="s">
        <v>209</v>
      </c>
      <c r="C368" s="44"/>
      <c r="D368" s="50"/>
      <c r="E368" s="24"/>
    </row>
    <row r="369" spans="1:5" ht="20.5" customHeight="1">
      <c r="A369" s="24"/>
      <c r="B369" s="49" t="s">
        <v>210</v>
      </c>
      <c r="C369" s="44"/>
      <c r="D369" s="50"/>
      <c r="E369" s="24"/>
    </row>
    <row r="370" spans="1:5" ht="26" customHeight="1">
      <c r="A370" s="24"/>
      <c r="B370" s="49" t="s">
        <v>211</v>
      </c>
      <c r="C370" s="44"/>
      <c r="D370" s="50"/>
      <c r="E370" s="24"/>
    </row>
    <row r="371" spans="1:5" ht="35" customHeight="1">
      <c r="A371" s="24"/>
      <c r="B371" s="49" t="s">
        <v>212</v>
      </c>
      <c r="C371" s="44"/>
      <c r="D371" s="50"/>
      <c r="E371" s="24"/>
    </row>
    <row r="372" spans="1:5" ht="35" customHeight="1">
      <c r="A372" s="24"/>
      <c r="B372" s="49" t="s">
        <v>213</v>
      </c>
      <c r="C372" s="44"/>
      <c r="D372" s="50"/>
      <c r="E372" s="24"/>
    </row>
    <row r="373" spans="1:5">
      <c r="A373" s="24"/>
      <c r="B373" s="49" t="s">
        <v>214</v>
      </c>
      <c r="C373" s="44"/>
      <c r="D373" s="50"/>
      <c r="E373" s="24"/>
    </row>
    <row r="374" spans="1:5" ht="25" customHeight="1">
      <c r="A374" s="24"/>
      <c r="B374" s="49" t="s">
        <v>215</v>
      </c>
      <c r="C374" s="44"/>
      <c r="D374" s="50"/>
      <c r="E374" s="24"/>
    </row>
    <row r="375" spans="1:5" ht="33.5" customHeight="1">
      <c r="A375" s="24"/>
      <c r="B375" s="49" t="s">
        <v>216</v>
      </c>
      <c r="C375" s="44"/>
      <c r="D375" s="50"/>
      <c r="E375" s="24"/>
    </row>
    <row r="376" spans="1:5" ht="33" customHeight="1">
      <c r="A376" s="24"/>
      <c r="B376" s="49" t="s">
        <v>217</v>
      </c>
      <c r="C376" s="44"/>
      <c r="D376" s="50"/>
      <c r="E376" s="24"/>
    </row>
    <row r="377" spans="1:5">
      <c r="A377" s="24"/>
      <c r="B377" s="49" t="s">
        <v>218</v>
      </c>
      <c r="C377" s="44"/>
      <c r="D377" s="50"/>
      <c r="E377" s="24"/>
    </row>
    <row r="378" spans="1:5" ht="24.5" customHeight="1">
      <c r="A378" s="24"/>
      <c r="B378" s="49" t="s">
        <v>219</v>
      </c>
      <c r="C378" s="44"/>
      <c r="D378" s="50"/>
      <c r="E378" s="24"/>
    </row>
    <row r="379" spans="1:5" ht="32" customHeight="1">
      <c r="A379" s="24"/>
      <c r="B379" s="49" t="s">
        <v>220</v>
      </c>
      <c r="C379" s="44"/>
      <c r="D379" s="50"/>
      <c r="E379" s="24"/>
    </row>
    <row r="380" spans="1:5" ht="35" customHeight="1">
      <c r="A380" s="24"/>
      <c r="B380" s="49" t="s">
        <v>221</v>
      </c>
      <c r="C380" s="44"/>
      <c r="D380" s="50"/>
      <c r="E380" s="24"/>
    </row>
    <row r="381" spans="1:5">
      <c r="A381" s="24"/>
      <c r="B381" s="49" t="s">
        <v>222</v>
      </c>
      <c r="C381" s="44"/>
      <c r="D381" s="50"/>
      <c r="E381" s="24"/>
    </row>
    <row r="382" spans="1:5" ht="29.5" customHeight="1">
      <c r="A382" s="24"/>
      <c r="B382" s="49" t="s">
        <v>223</v>
      </c>
      <c r="C382" s="44"/>
      <c r="D382" s="50"/>
      <c r="E382" s="24"/>
    </row>
    <row r="383" spans="1:5" ht="35" customHeight="1">
      <c r="A383" s="24"/>
      <c r="B383" s="49" t="s">
        <v>224</v>
      </c>
      <c r="C383" s="44"/>
      <c r="D383" s="50"/>
      <c r="E383" s="24"/>
    </row>
    <row r="384" spans="1:5" ht="32.5" customHeight="1">
      <c r="A384" s="24"/>
      <c r="B384" s="49" t="s">
        <v>225</v>
      </c>
      <c r="C384" s="44"/>
      <c r="D384" s="50"/>
      <c r="E384" s="24"/>
    </row>
    <row r="385" spans="1:10">
      <c r="A385" s="24"/>
      <c r="B385" s="49" t="s">
        <v>226</v>
      </c>
      <c r="C385" s="44"/>
      <c r="D385" s="50"/>
      <c r="E385" s="24"/>
    </row>
    <row r="386" spans="1:10" ht="23.5" customHeight="1">
      <c r="A386" s="24"/>
      <c r="B386" s="49" t="s">
        <v>227</v>
      </c>
      <c r="C386" s="44"/>
      <c r="D386" s="50"/>
      <c r="E386" s="24"/>
    </row>
    <row r="387" spans="1:10" ht="32.5" customHeight="1">
      <c r="A387" s="24"/>
      <c r="B387" s="49" t="s">
        <v>228</v>
      </c>
      <c r="C387" s="44"/>
      <c r="D387" s="50"/>
      <c r="E387" s="24"/>
    </row>
    <row r="388" spans="1:10" ht="34" customHeight="1">
      <c r="A388" s="24"/>
      <c r="B388" s="49" t="s">
        <v>229</v>
      </c>
      <c r="C388" s="44"/>
      <c r="D388" s="50"/>
      <c r="E388" s="24"/>
    </row>
    <row r="389" spans="1:10">
      <c r="A389" s="24"/>
      <c r="B389" s="49" t="s">
        <v>230</v>
      </c>
      <c r="C389" s="44"/>
      <c r="D389" s="50"/>
      <c r="E389" s="24"/>
    </row>
    <row r="390" spans="1:10" ht="26.5" customHeight="1">
      <c r="A390" s="24"/>
      <c r="B390" s="49" t="s">
        <v>231</v>
      </c>
      <c r="C390" s="44"/>
      <c r="D390" s="50"/>
      <c r="E390" s="24"/>
    </row>
    <row r="391" spans="1:10" ht="34.5" customHeight="1">
      <c r="A391" s="24"/>
      <c r="B391" s="49" t="s">
        <v>232</v>
      </c>
      <c r="C391" s="44"/>
      <c r="D391" s="50"/>
      <c r="E391" s="24"/>
    </row>
    <row r="392" spans="1:10" ht="34.5" customHeight="1">
      <c r="A392" s="24"/>
      <c r="B392" s="49" t="s">
        <v>233</v>
      </c>
      <c r="C392" s="44"/>
      <c r="D392" s="50"/>
      <c r="E392" s="24"/>
    </row>
    <row r="393" spans="1:10">
      <c r="A393" s="24"/>
      <c r="B393" s="49" t="s">
        <v>234</v>
      </c>
      <c r="C393" s="44"/>
      <c r="D393" s="50"/>
      <c r="E393" s="24"/>
    </row>
    <row r="394" spans="1:10" ht="24.5" customHeight="1">
      <c r="A394" s="24"/>
      <c r="B394" s="49" t="s">
        <v>235</v>
      </c>
      <c r="C394" s="44"/>
      <c r="D394" s="50"/>
      <c r="E394" s="24"/>
    </row>
    <row r="395" spans="1:10" ht="33.5" customHeight="1">
      <c r="A395" s="24"/>
      <c r="B395" s="49" t="s">
        <v>236</v>
      </c>
      <c r="C395" s="44"/>
      <c r="D395" s="50"/>
      <c r="E395" s="24"/>
    </row>
    <row r="396" spans="1:10" ht="33.5" customHeight="1">
      <c r="A396" s="25"/>
      <c r="B396" s="12" t="s">
        <v>237</v>
      </c>
      <c r="C396" s="45"/>
      <c r="D396" s="47"/>
      <c r="E396" s="25"/>
    </row>
    <row r="397" spans="1:10" ht="19">
      <c r="A397" s="120" t="s">
        <v>1028</v>
      </c>
      <c r="B397" s="120"/>
      <c r="C397" s="121" t="s">
        <v>984</v>
      </c>
      <c r="D397" s="122"/>
      <c r="E397" s="121"/>
      <c r="F397" s="123"/>
      <c r="G397" s="123"/>
      <c r="H397" s="123"/>
      <c r="I397" s="123"/>
      <c r="J397" s="123"/>
    </row>
    <row r="398" spans="1:10" ht="24.5" customHeight="1">
      <c r="A398" s="124"/>
      <c r="B398" s="125" t="s">
        <v>985</v>
      </c>
      <c r="C398" s="124"/>
      <c r="D398" s="126"/>
      <c r="E398" s="127"/>
      <c r="I398" s="123"/>
      <c r="J398" s="123"/>
    </row>
    <row r="399" spans="1:10" ht="24.5" customHeight="1">
      <c r="A399" s="124"/>
      <c r="B399" s="125" t="s">
        <v>986</v>
      </c>
      <c r="C399" s="124"/>
      <c r="D399" s="126"/>
      <c r="E399" s="127"/>
      <c r="I399" s="123"/>
      <c r="J399" s="123"/>
    </row>
    <row r="400" spans="1:10" ht="19">
      <c r="A400" s="124"/>
      <c r="B400" s="125" t="s">
        <v>987</v>
      </c>
      <c r="C400" s="124"/>
      <c r="D400" s="126"/>
      <c r="E400" s="125" t="s">
        <v>988</v>
      </c>
      <c r="I400" s="123"/>
      <c r="J400" s="123"/>
    </row>
    <row r="401" spans="1:10" ht="18">
      <c r="A401" s="124"/>
      <c r="B401" s="125" t="s">
        <v>989</v>
      </c>
      <c r="C401" s="124"/>
      <c r="D401" s="126"/>
      <c r="E401" s="125"/>
      <c r="I401" s="123"/>
      <c r="J401" s="123"/>
    </row>
    <row r="402" spans="1:10" ht="18">
      <c r="A402" s="124"/>
      <c r="B402" s="125" t="s">
        <v>990</v>
      </c>
      <c r="C402" s="124"/>
      <c r="D402" s="126"/>
      <c r="E402" s="125"/>
      <c r="I402" s="123"/>
      <c r="J402" s="123"/>
    </row>
    <row r="403" spans="1:10" ht="18">
      <c r="A403" s="124"/>
      <c r="B403" s="125" t="s">
        <v>991</v>
      </c>
      <c r="C403" s="124"/>
      <c r="D403" s="126"/>
      <c r="E403" s="125" t="s">
        <v>992</v>
      </c>
      <c r="I403" s="123"/>
      <c r="J403" s="123"/>
    </row>
    <row r="404" spans="1:10" ht="28.5">
      <c r="A404" s="124"/>
      <c r="B404" s="125" t="s">
        <v>993</v>
      </c>
      <c r="C404" s="124"/>
      <c r="D404" s="126"/>
      <c r="E404" s="125" t="s">
        <v>994</v>
      </c>
      <c r="I404" s="123"/>
      <c r="J404" s="123"/>
    </row>
    <row r="405" spans="1:10" ht="19">
      <c r="A405" s="124"/>
      <c r="B405" s="125" t="s">
        <v>995</v>
      </c>
      <c r="C405" s="124"/>
      <c r="D405" s="126"/>
      <c r="E405" s="125"/>
      <c r="I405" s="123"/>
      <c r="J405" s="123"/>
    </row>
    <row r="406" spans="1:10" ht="18">
      <c r="A406" s="124"/>
      <c r="B406" s="125" t="s">
        <v>996</v>
      </c>
      <c r="C406" s="124"/>
      <c r="D406" s="126"/>
      <c r="E406" s="125" t="s">
        <v>997</v>
      </c>
      <c r="I406" s="123"/>
      <c r="J406" s="123"/>
    </row>
    <row r="407" spans="1:10" ht="19">
      <c r="A407" s="124"/>
      <c r="B407" s="125" t="s">
        <v>998</v>
      </c>
      <c r="C407" s="124"/>
      <c r="D407" s="126"/>
      <c r="E407" s="125" t="s">
        <v>999</v>
      </c>
      <c r="I407" s="123"/>
      <c r="J407" s="123"/>
    </row>
    <row r="408" spans="1:10" ht="18">
      <c r="A408" s="124"/>
      <c r="B408" s="125" t="s">
        <v>1000</v>
      </c>
      <c r="C408" s="124"/>
      <c r="D408" s="126"/>
      <c r="E408" s="125" t="s">
        <v>1001</v>
      </c>
      <c r="I408" s="123"/>
      <c r="J408" s="123"/>
    </row>
    <row r="409" spans="1:10" ht="18">
      <c r="A409" s="124"/>
      <c r="B409" s="125" t="s">
        <v>1002</v>
      </c>
      <c r="C409" s="124"/>
      <c r="D409" s="126"/>
      <c r="E409" s="125"/>
      <c r="I409" s="123"/>
      <c r="J409" s="123"/>
    </row>
    <row r="410" spans="1:10" ht="19">
      <c r="A410" s="124"/>
      <c r="B410" s="125" t="s">
        <v>1003</v>
      </c>
      <c r="C410" s="124"/>
      <c r="D410" s="126"/>
      <c r="E410" s="125"/>
      <c r="I410" s="123"/>
      <c r="J410" s="123"/>
    </row>
    <row r="411" spans="1:10" ht="33" customHeight="1">
      <c r="A411" s="124"/>
      <c r="B411" s="125" t="s">
        <v>1004</v>
      </c>
      <c r="C411" s="124"/>
      <c r="D411" s="126"/>
      <c r="E411" s="125"/>
      <c r="I411" s="123"/>
      <c r="J411" s="123"/>
    </row>
    <row r="412" spans="1:10" ht="19">
      <c r="A412" s="124"/>
      <c r="B412" s="125" t="s">
        <v>1005</v>
      </c>
      <c r="C412" s="124"/>
      <c r="D412" s="126"/>
      <c r="E412" s="125"/>
      <c r="I412" s="123"/>
      <c r="J412" s="123"/>
    </row>
    <row r="413" spans="1:10" ht="19">
      <c r="A413" s="124"/>
      <c r="B413" s="125" t="s">
        <v>1006</v>
      </c>
      <c r="C413" s="124"/>
      <c r="D413" s="126"/>
      <c r="E413" s="125"/>
      <c r="I413" s="123"/>
      <c r="J413" s="123"/>
    </row>
    <row r="414" spans="1:10" ht="19">
      <c r="A414" s="124"/>
      <c r="B414" s="125" t="s">
        <v>1007</v>
      </c>
      <c r="C414" s="124"/>
      <c r="D414" s="126"/>
      <c r="E414" s="125"/>
      <c r="I414" s="123"/>
      <c r="J414" s="123"/>
    </row>
    <row r="415" spans="1:10" ht="18">
      <c r="A415" s="124"/>
      <c r="B415" s="125" t="s">
        <v>1008</v>
      </c>
      <c r="C415" s="124"/>
      <c r="D415" s="126"/>
      <c r="E415" s="125"/>
      <c r="J415" s="123"/>
    </row>
    <row r="416" spans="1:10" ht="18">
      <c r="A416" s="124"/>
      <c r="B416" s="125" t="s">
        <v>1009</v>
      </c>
      <c r="C416" s="124"/>
      <c r="D416" s="126"/>
      <c r="E416" s="125"/>
      <c r="J416" s="123"/>
    </row>
    <row r="417" spans="1:10" ht="18">
      <c r="A417" s="124"/>
      <c r="B417" s="125" t="s">
        <v>1010</v>
      </c>
      <c r="C417" s="124"/>
      <c r="D417" s="126"/>
      <c r="E417" s="125"/>
      <c r="J417" s="123"/>
    </row>
    <row r="418" spans="1:10" ht="18">
      <c r="A418" s="124"/>
      <c r="B418" s="125" t="s">
        <v>1011</v>
      </c>
      <c r="C418" s="124"/>
      <c r="D418" s="126"/>
      <c r="E418" s="125"/>
      <c r="J418" s="123"/>
    </row>
    <row r="419" spans="1:10" ht="18">
      <c r="A419" s="124"/>
      <c r="B419" s="125" t="s">
        <v>1012</v>
      </c>
      <c r="C419" s="124"/>
      <c r="D419" s="126"/>
      <c r="E419" s="125"/>
      <c r="J419" s="123"/>
    </row>
    <row r="420" spans="1:10" ht="18">
      <c r="A420" s="124"/>
      <c r="B420" s="125" t="s">
        <v>1013</v>
      </c>
      <c r="C420" s="124"/>
      <c r="D420" s="126"/>
      <c r="E420" s="125"/>
      <c r="J420" s="123"/>
    </row>
    <row r="421" spans="1:10" ht="28.5">
      <c r="A421" s="124"/>
      <c r="B421" s="125" t="s">
        <v>1014</v>
      </c>
      <c r="C421" s="124"/>
      <c r="D421" s="126"/>
      <c r="E421" s="125" t="s">
        <v>1015</v>
      </c>
      <c r="J421" s="123"/>
    </row>
    <row r="422" spans="1:10" ht="18">
      <c r="A422" s="124"/>
      <c r="B422" s="125" t="s">
        <v>1016</v>
      </c>
      <c r="C422" s="124"/>
      <c r="D422" s="126"/>
      <c r="E422" s="125" t="s">
        <v>1017</v>
      </c>
      <c r="J422" s="123"/>
    </row>
    <row r="423" spans="1:10" ht="47.5">
      <c r="A423" s="124"/>
      <c r="B423" s="125" t="s">
        <v>1018</v>
      </c>
      <c r="C423" s="124"/>
      <c r="D423" s="126"/>
      <c r="E423" s="125" t="s">
        <v>1019</v>
      </c>
      <c r="J423" s="123"/>
    </row>
    <row r="424" spans="1:10" ht="19">
      <c r="A424" s="124"/>
      <c r="B424" s="125" t="s">
        <v>1020</v>
      </c>
      <c r="C424" s="124"/>
      <c r="D424" s="126"/>
      <c r="E424" s="125"/>
      <c r="J424" s="123"/>
    </row>
    <row r="425" spans="1:10" ht="19">
      <c r="A425" s="124"/>
      <c r="B425" s="125" t="s">
        <v>1021</v>
      </c>
      <c r="C425" s="124"/>
      <c r="D425" s="126"/>
      <c r="E425" s="125"/>
      <c r="J425" s="123"/>
    </row>
    <row r="426" spans="1:10" ht="19">
      <c r="A426" s="124"/>
      <c r="B426" s="125" t="s">
        <v>1022</v>
      </c>
      <c r="C426" s="124"/>
      <c r="D426" s="126"/>
      <c r="E426" s="127"/>
      <c r="J426" s="123"/>
    </row>
    <row r="427" spans="1:10" ht="18">
      <c r="A427" s="124"/>
      <c r="B427" s="125" t="s">
        <v>1023</v>
      </c>
      <c r="C427" s="124"/>
      <c r="D427" s="126"/>
      <c r="E427" s="127"/>
      <c r="J427" s="123"/>
    </row>
    <row r="428" spans="1:10" ht="18">
      <c r="A428" s="124"/>
      <c r="B428" s="125" t="s">
        <v>1024</v>
      </c>
      <c r="C428" s="124"/>
      <c r="D428" s="126"/>
      <c r="E428" s="127"/>
      <c r="J428" s="123"/>
    </row>
    <row r="429" spans="1:10" ht="19">
      <c r="A429" s="124"/>
      <c r="B429" s="125" t="s">
        <v>1025</v>
      </c>
      <c r="C429" s="124"/>
      <c r="D429" s="126"/>
      <c r="E429" s="127"/>
      <c r="J429" s="123"/>
    </row>
    <row r="430" spans="1:10" ht="19">
      <c r="A430" s="124"/>
      <c r="B430" s="125" t="s">
        <v>1026</v>
      </c>
      <c r="C430" s="124"/>
      <c r="D430" s="126"/>
      <c r="E430" s="127"/>
      <c r="J430" s="123"/>
    </row>
    <row r="431" spans="1:10" ht="19">
      <c r="A431" s="128"/>
      <c r="B431" s="129" t="s">
        <v>1027</v>
      </c>
      <c r="C431" s="128"/>
      <c r="D431" s="130"/>
      <c r="E431" s="131"/>
      <c r="J431" s="123"/>
    </row>
    <row r="432" spans="1:10" s="132" customFormat="1" ht="26.25" customHeight="1">
      <c r="A432" s="140" t="s">
        <v>238</v>
      </c>
      <c r="B432" s="140"/>
      <c r="C432" s="140"/>
      <c r="D432" s="140"/>
      <c r="E432" s="140"/>
    </row>
    <row r="433" spans="1:5" ht="21.75" customHeight="1">
      <c r="A433" s="52"/>
      <c r="B433" s="53"/>
      <c r="C433" s="53"/>
      <c r="D433" s="53"/>
      <c r="E433" s="54"/>
    </row>
  </sheetData>
  <mergeCells count="6">
    <mergeCell ref="A1:E1"/>
    <mergeCell ref="A2:E2"/>
    <mergeCell ref="B3:E3"/>
    <mergeCell ref="D5:E5"/>
    <mergeCell ref="A432:E432"/>
    <mergeCell ref="B4:E4"/>
  </mergeCells>
  <phoneticPr fontId="5"/>
  <dataValidations disablePrompts="1" count="1">
    <dataValidation type="list" allowBlank="1" showInputMessage="1" showErrorMessage="1" sqref="D10:D151 D397:D431 D153:D197" xr:uid="{0C0B3ACC-FF13-43F2-AF68-59AE6CCC2EC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4284-8782-4E95-8931-EDF91FECA213}">
  <sheetPr>
    <tabColor theme="7" tint="0.59999389629810485"/>
    <pageSetUpPr fitToPage="1"/>
  </sheetPr>
  <dimension ref="A1:AR84"/>
  <sheetViews>
    <sheetView view="pageBreakPreview" topLeftCell="A38" zoomScale="60" zoomScaleNormal="100" workbookViewId="0">
      <selection activeCell="A60" sqref="A60"/>
    </sheetView>
  </sheetViews>
  <sheetFormatPr defaultColWidth="8.25" defaultRowHeight="14"/>
  <cols>
    <col min="1" max="1" width="2.58203125" style="69" customWidth="1"/>
    <col min="2" max="2" width="14.08203125" style="63" customWidth="1"/>
    <col min="3" max="3" width="6.58203125" style="69" customWidth="1"/>
    <col min="4" max="5" width="7.58203125" style="69" customWidth="1"/>
    <col min="6" max="36" width="2.58203125" style="69" customWidth="1"/>
    <col min="37" max="37" width="6.58203125" style="69" customWidth="1"/>
    <col min="38" max="39" width="7.58203125" style="69" customWidth="1"/>
    <col min="40" max="40" width="5.58203125" style="69" customWidth="1"/>
    <col min="41" max="16384" width="8.25" style="69"/>
  </cols>
  <sheetData>
    <row r="1" spans="1:40" ht="25" customHeight="1">
      <c r="A1" s="62" t="s">
        <v>891</v>
      </c>
      <c r="C1" s="64"/>
      <c r="D1" s="64"/>
      <c r="E1" s="64"/>
      <c r="F1" s="64"/>
      <c r="G1" s="64"/>
      <c r="H1" s="64"/>
      <c r="I1" s="64"/>
      <c r="J1" s="64"/>
      <c r="K1" s="64"/>
      <c r="L1" s="64"/>
      <c r="M1" s="64"/>
      <c r="N1" s="64"/>
      <c r="O1" s="64"/>
      <c r="P1" s="64"/>
      <c r="Q1" s="64"/>
      <c r="R1" s="64"/>
      <c r="S1" s="64"/>
      <c r="T1" s="64"/>
      <c r="U1" s="64"/>
      <c r="V1" s="64"/>
      <c r="W1" s="64"/>
      <c r="X1" s="65"/>
      <c r="Y1" s="65"/>
      <c r="Z1" s="66"/>
      <c r="AA1" s="66"/>
      <c r="AB1" s="66"/>
      <c r="AC1" s="66"/>
      <c r="AD1" s="67"/>
      <c r="AE1" s="67"/>
      <c r="AF1" s="67"/>
      <c r="AG1" s="67"/>
      <c r="AH1" s="67"/>
      <c r="AI1" s="68" t="s">
        <v>892</v>
      </c>
      <c r="AJ1" s="68"/>
      <c r="AK1" s="141" t="s">
        <v>980</v>
      </c>
      <c r="AL1" s="141"/>
      <c r="AM1" s="141"/>
      <c r="AN1" s="141"/>
    </row>
    <row r="2" spans="1:40" ht="18" customHeight="1">
      <c r="A2" s="66"/>
      <c r="B2" s="70"/>
      <c r="C2" s="70"/>
      <c r="D2" s="70"/>
      <c r="E2" s="70"/>
      <c r="F2" s="70"/>
      <c r="G2" s="70"/>
      <c r="H2" s="70"/>
      <c r="I2" s="70"/>
      <c r="J2" s="70"/>
      <c r="K2" s="70"/>
      <c r="L2" s="70"/>
      <c r="M2" s="142">
        <v>2025</v>
      </c>
      <c r="N2" s="142"/>
      <c r="O2" s="142"/>
      <c r="P2" s="142"/>
      <c r="Q2" s="143" t="s">
        <v>894</v>
      </c>
      <c r="R2" s="143"/>
      <c r="S2" s="142"/>
      <c r="T2" s="142"/>
      <c r="U2" s="143" t="s">
        <v>895</v>
      </c>
      <c r="V2" s="143"/>
      <c r="W2" s="70"/>
      <c r="X2" s="70"/>
      <c r="Y2" s="70"/>
      <c r="Z2" s="66"/>
      <c r="AA2" s="66"/>
      <c r="AC2" s="68"/>
      <c r="AD2" s="70"/>
      <c r="AE2" s="70"/>
      <c r="AF2" s="70"/>
      <c r="AG2" s="70"/>
      <c r="AH2" s="70"/>
      <c r="AI2" s="68" t="s">
        <v>896</v>
      </c>
      <c r="AJ2" s="68"/>
      <c r="AK2" s="144"/>
      <c r="AL2" s="144"/>
      <c r="AM2" s="144"/>
      <c r="AN2" s="144"/>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6"/>
      <c r="AC3" s="72"/>
      <c r="AD3" s="72"/>
      <c r="AE3" s="72"/>
      <c r="AF3" s="72"/>
      <c r="AG3" s="72"/>
      <c r="AH3" s="72"/>
      <c r="AI3" s="73" t="s">
        <v>897</v>
      </c>
      <c r="AJ3" s="68"/>
      <c r="AK3" s="144" t="s">
        <v>898</v>
      </c>
      <c r="AL3" s="144"/>
      <c r="AM3" s="144"/>
      <c r="AN3" s="144"/>
    </row>
    <row r="4" spans="1:40" ht="18" customHeight="1">
      <c r="A4" s="71"/>
      <c r="B4" s="71" t="s">
        <v>899</v>
      </c>
      <c r="C4" s="71"/>
      <c r="D4" s="71"/>
      <c r="E4" s="71"/>
      <c r="F4" s="71"/>
      <c r="G4" s="71"/>
      <c r="H4" s="71"/>
      <c r="I4" s="71"/>
      <c r="J4" s="71"/>
      <c r="K4" s="71"/>
      <c r="L4" s="71"/>
      <c r="M4" s="71"/>
      <c r="N4" s="71"/>
      <c r="O4" s="71"/>
      <c r="P4" s="71"/>
      <c r="Q4" s="71"/>
      <c r="R4" s="71"/>
      <c r="S4" s="71"/>
      <c r="T4" s="71"/>
      <c r="U4" s="71"/>
      <c r="V4" s="71"/>
      <c r="W4" s="71"/>
      <c r="Y4" s="72"/>
      <c r="Z4" s="72"/>
      <c r="AA4" s="72"/>
      <c r="AB4" s="66"/>
      <c r="AC4" s="72"/>
      <c r="AD4" s="72"/>
      <c r="AE4" s="72"/>
      <c r="AF4" s="72"/>
      <c r="AG4" s="72"/>
      <c r="AH4" s="72"/>
      <c r="AI4" s="73" t="s">
        <v>1044</v>
      </c>
      <c r="AJ4" s="68"/>
      <c r="AK4" s="144" t="s">
        <v>900</v>
      </c>
      <c r="AL4" s="144"/>
      <c r="AM4" s="144"/>
      <c r="AN4" s="144"/>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6"/>
      <c r="AC5" s="72"/>
      <c r="AD5" s="72"/>
      <c r="AE5" s="72"/>
      <c r="AF5" s="72"/>
      <c r="AG5" s="73" t="s">
        <v>901</v>
      </c>
      <c r="AH5" s="145"/>
      <c r="AI5" s="145"/>
      <c r="AJ5" s="145"/>
      <c r="AK5" s="72" t="s">
        <v>902</v>
      </c>
      <c r="AL5" s="74"/>
      <c r="AM5" s="72" t="s">
        <v>903</v>
      </c>
      <c r="AN5" s="66"/>
    </row>
    <row r="6" spans="1:40" ht="10" customHeight="1">
      <c r="A6" s="66"/>
      <c r="B6" s="75"/>
      <c r="C6" s="75"/>
      <c r="D6" s="75"/>
      <c r="E6" s="75"/>
      <c r="F6" s="75"/>
      <c r="G6" s="75"/>
      <c r="H6" s="75"/>
      <c r="I6" s="75"/>
      <c r="J6" s="75"/>
      <c r="K6" s="75"/>
      <c r="L6" s="75"/>
      <c r="M6" s="75"/>
      <c r="N6" s="75"/>
      <c r="O6" s="75"/>
      <c r="P6" s="75"/>
      <c r="Q6" s="75"/>
      <c r="R6" s="75"/>
      <c r="S6" s="75"/>
      <c r="T6" s="75"/>
      <c r="U6" s="75"/>
      <c r="V6" s="75"/>
      <c r="W6" s="75"/>
      <c r="X6" s="70"/>
      <c r="Y6" s="70"/>
      <c r="Z6" s="70"/>
      <c r="AA6" s="70"/>
      <c r="AB6" s="70"/>
      <c r="AC6" s="70"/>
      <c r="AD6" s="70"/>
      <c r="AE6" s="70"/>
      <c r="AF6" s="70"/>
      <c r="AG6" s="70"/>
      <c r="AH6" s="70"/>
      <c r="AI6" s="70"/>
      <c r="AJ6" s="70"/>
      <c r="AK6" s="70"/>
      <c r="AL6" s="70"/>
      <c r="AM6" s="66"/>
      <c r="AN6" s="66"/>
    </row>
    <row r="7" spans="1:40" ht="15" customHeight="1">
      <c r="A7" s="146" t="s">
        <v>904</v>
      </c>
      <c r="B7" s="147" t="s">
        <v>905</v>
      </c>
      <c r="C7" s="148" t="s">
        <v>906</v>
      </c>
      <c r="D7" s="147" t="s">
        <v>907</v>
      </c>
      <c r="E7" s="151" t="s">
        <v>908</v>
      </c>
      <c r="F7" s="152" t="s">
        <v>909</v>
      </c>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3" t="s">
        <v>910</v>
      </c>
      <c r="AL7" s="155" t="s">
        <v>911</v>
      </c>
      <c r="AM7" s="156" t="s">
        <v>912</v>
      </c>
      <c r="AN7" s="156"/>
    </row>
    <row r="8" spans="1:40" ht="15" customHeight="1">
      <c r="A8" s="146"/>
      <c r="B8" s="147"/>
      <c r="C8" s="149"/>
      <c r="D8" s="147"/>
      <c r="E8" s="151"/>
      <c r="F8" s="147" t="s">
        <v>913</v>
      </c>
      <c r="G8" s="147"/>
      <c r="H8" s="147"/>
      <c r="I8" s="147"/>
      <c r="J8" s="147"/>
      <c r="K8" s="147"/>
      <c r="L8" s="147"/>
      <c r="M8" s="147" t="s">
        <v>914</v>
      </c>
      <c r="N8" s="147"/>
      <c r="O8" s="147"/>
      <c r="P8" s="147"/>
      <c r="Q8" s="147"/>
      <c r="R8" s="147"/>
      <c r="S8" s="147"/>
      <c r="T8" s="147" t="s">
        <v>915</v>
      </c>
      <c r="U8" s="147"/>
      <c r="V8" s="147"/>
      <c r="W8" s="147"/>
      <c r="X8" s="147"/>
      <c r="Y8" s="147"/>
      <c r="Z8" s="147"/>
      <c r="AA8" s="147" t="s">
        <v>916</v>
      </c>
      <c r="AB8" s="147"/>
      <c r="AC8" s="147"/>
      <c r="AD8" s="147"/>
      <c r="AE8" s="147"/>
      <c r="AF8" s="147"/>
      <c r="AG8" s="147"/>
      <c r="AH8" s="147" t="s">
        <v>917</v>
      </c>
      <c r="AI8" s="147"/>
      <c r="AJ8" s="147"/>
      <c r="AK8" s="153"/>
      <c r="AL8" s="155"/>
      <c r="AM8" s="156"/>
      <c r="AN8" s="156"/>
    </row>
    <row r="9" spans="1:40" ht="15" customHeight="1">
      <c r="A9" s="146"/>
      <c r="B9" s="147"/>
      <c r="C9" s="149"/>
      <c r="D9" s="147"/>
      <c r="E9" s="151"/>
      <c r="F9" s="76">
        <f>DATE($M$2,$S$2,1)</f>
        <v>45627</v>
      </c>
      <c r="G9" s="76">
        <f>DATE($M$2,$S$2,2)</f>
        <v>45628</v>
      </c>
      <c r="H9" s="76">
        <f>DATE($M$2,$S$2,3)</f>
        <v>45629</v>
      </c>
      <c r="I9" s="76">
        <f>DATE($M$2,$S$2,4)</f>
        <v>45630</v>
      </c>
      <c r="J9" s="76">
        <f>DATE($M$2,$S$2,5)</f>
        <v>45631</v>
      </c>
      <c r="K9" s="76">
        <f>DATE($M$2,$S$2,6)</f>
        <v>45632</v>
      </c>
      <c r="L9" s="76">
        <f>DATE($M$2,$S$2,7)</f>
        <v>45633</v>
      </c>
      <c r="M9" s="76">
        <f>DATE($M$2,$S$2,8)</f>
        <v>45634</v>
      </c>
      <c r="N9" s="76">
        <f>DATE($M$2,$S$2,9)</f>
        <v>45635</v>
      </c>
      <c r="O9" s="76">
        <f>DATE($M$2,$S$2,10)</f>
        <v>45636</v>
      </c>
      <c r="P9" s="76">
        <f>DATE($M$2,$S$2,11)</f>
        <v>45637</v>
      </c>
      <c r="Q9" s="76">
        <f>DATE($M$2,$S$2,12)</f>
        <v>45638</v>
      </c>
      <c r="R9" s="76">
        <f>DATE($M$2,$S$2,13)</f>
        <v>45639</v>
      </c>
      <c r="S9" s="76">
        <f>DATE($M$2,$S$2,14)</f>
        <v>45640</v>
      </c>
      <c r="T9" s="76">
        <f>DATE($M$2,$S$2,15)</f>
        <v>45641</v>
      </c>
      <c r="U9" s="76">
        <f>DATE($M$2,$S$2,16)</f>
        <v>45642</v>
      </c>
      <c r="V9" s="76">
        <f>DATE($M$2,$S$2,17)</f>
        <v>45643</v>
      </c>
      <c r="W9" s="76">
        <f>DATE($M$2,$S$2,18)</f>
        <v>45644</v>
      </c>
      <c r="X9" s="76">
        <f>DATE($M$2,$S$2,19)</f>
        <v>45645</v>
      </c>
      <c r="Y9" s="76">
        <f>DATE($M$2,$S$2,20)</f>
        <v>45646</v>
      </c>
      <c r="Z9" s="76">
        <f>DATE($M$2,$S$2,21)</f>
        <v>45647</v>
      </c>
      <c r="AA9" s="76">
        <f>DATE($M$2,$S$2,22)</f>
        <v>45648</v>
      </c>
      <c r="AB9" s="76">
        <f>DATE($M$2,$S$2,23)</f>
        <v>45649</v>
      </c>
      <c r="AC9" s="76">
        <f>DATE($M$2,$S$2,24)</f>
        <v>45650</v>
      </c>
      <c r="AD9" s="76">
        <f>DATE($M$2,$S$2,25)</f>
        <v>45651</v>
      </c>
      <c r="AE9" s="76">
        <f>DATE($M$2,$S$2,26)</f>
        <v>45652</v>
      </c>
      <c r="AF9" s="76">
        <f>DATE($M$2,$S$2,27)</f>
        <v>45653</v>
      </c>
      <c r="AG9" s="76">
        <f>DATE($M$2,$S$2,28)</f>
        <v>45654</v>
      </c>
      <c r="AH9" s="76">
        <f>IF(DAY(EOMONTH(F9,0))&lt;29,"",DATE($M$2,$S$2,29))</f>
        <v>45655</v>
      </c>
      <c r="AI9" s="76">
        <f>IF(DAY(EOMONTH(F9,0))&lt;30,"",DATE($M$2,$S$2,30))</f>
        <v>45656</v>
      </c>
      <c r="AJ9" s="76">
        <f>IF(DAY(EOMONTH(F9,0))&lt;31,"",DATE($M$2,$S$2,31))</f>
        <v>45657</v>
      </c>
      <c r="AK9" s="153"/>
      <c r="AL9" s="155"/>
      <c r="AM9" s="156"/>
      <c r="AN9" s="156"/>
    </row>
    <row r="10" spans="1:40" ht="15" customHeight="1">
      <c r="A10" s="146"/>
      <c r="B10" s="147"/>
      <c r="C10" s="150"/>
      <c r="D10" s="147"/>
      <c r="E10" s="151"/>
      <c r="F10" s="77">
        <f>DATE($M$2,$S$2,1)</f>
        <v>45627</v>
      </c>
      <c r="G10" s="77">
        <f>DATE($M$2,$S$2,2)</f>
        <v>45628</v>
      </c>
      <c r="H10" s="77">
        <f>DATE($M$2,$S$2,3)</f>
        <v>45629</v>
      </c>
      <c r="I10" s="77">
        <f>DATE($M$2,$S$2,4)</f>
        <v>45630</v>
      </c>
      <c r="J10" s="77">
        <f>DATE($M$2,$S$2,5)</f>
        <v>45631</v>
      </c>
      <c r="K10" s="77">
        <f>DATE($M$2,$S$2,6)</f>
        <v>45632</v>
      </c>
      <c r="L10" s="77">
        <f>DATE($M$2,$S$2,7)</f>
        <v>45633</v>
      </c>
      <c r="M10" s="77">
        <f>DATE($M$2,$S$2,8)</f>
        <v>45634</v>
      </c>
      <c r="N10" s="77">
        <f>DATE($M$2,$S$2,9)</f>
        <v>45635</v>
      </c>
      <c r="O10" s="77">
        <f>DATE($M$2,$S$2,10)</f>
        <v>45636</v>
      </c>
      <c r="P10" s="77">
        <f>DATE($M$2,$S$2,11)</f>
        <v>45637</v>
      </c>
      <c r="Q10" s="77">
        <f>DATE($M$2,$S$2,12)</f>
        <v>45638</v>
      </c>
      <c r="R10" s="77">
        <f>DATE($M$2,$S$2,13)</f>
        <v>45639</v>
      </c>
      <c r="S10" s="77">
        <f>DATE($M$2,$S$2,14)</f>
        <v>45640</v>
      </c>
      <c r="T10" s="77">
        <f>DATE($M$2,$S$2,15)</f>
        <v>45641</v>
      </c>
      <c r="U10" s="77">
        <f>DATE($M$2,$S$2,16)</f>
        <v>45642</v>
      </c>
      <c r="V10" s="77">
        <f>DATE($M$2,$S$2,17)</f>
        <v>45643</v>
      </c>
      <c r="W10" s="77">
        <f>DATE($M$2,$S$2,18)</f>
        <v>45644</v>
      </c>
      <c r="X10" s="77">
        <f>DATE($M$2,$S$2,19)</f>
        <v>45645</v>
      </c>
      <c r="Y10" s="77">
        <f>DATE($M$2,$S$2,20)</f>
        <v>45646</v>
      </c>
      <c r="Z10" s="77">
        <f>DATE($M$2,$S$2,21)</f>
        <v>45647</v>
      </c>
      <c r="AA10" s="77">
        <f>DATE($M$2,$S$2,22)</f>
        <v>45648</v>
      </c>
      <c r="AB10" s="77">
        <f>DATE($M$2,$S$2,23)</f>
        <v>45649</v>
      </c>
      <c r="AC10" s="77">
        <f>DATE($M$2,$S$2,24)</f>
        <v>45650</v>
      </c>
      <c r="AD10" s="77">
        <f>DATE($M$2,$S$2,25)</f>
        <v>45651</v>
      </c>
      <c r="AE10" s="77">
        <f>DATE($M$2,$S$2,26)</f>
        <v>45652</v>
      </c>
      <c r="AF10" s="77">
        <f>DATE($M$2,$S$2,27)</f>
        <v>45653</v>
      </c>
      <c r="AG10" s="77">
        <f>DATE($M$2,$S$2,28)</f>
        <v>45654</v>
      </c>
      <c r="AH10" s="77">
        <f>IF(DAY(EOMONTH(F10,0))&lt;29,"",DATE($M$2,$S$2,29))</f>
        <v>45655</v>
      </c>
      <c r="AI10" s="77">
        <f>IF(DAY(EOMONTH(F10,0))&lt;30,"",DATE($M$2,$S$2,30))</f>
        <v>45656</v>
      </c>
      <c r="AJ10" s="77">
        <f>IF(DAY(EOMONTH(F10,0))&lt;31,"",DATE($M$2,$S$2,31))</f>
        <v>45657</v>
      </c>
      <c r="AK10" s="153"/>
      <c r="AL10" s="155"/>
      <c r="AM10" s="156"/>
      <c r="AN10" s="156"/>
    </row>
    <row r="11" spans="1:40" ht="18" customHeight="1">
      <c r="A11" s="78">
        <v>1</v>
      </c>
      <c r="B11" s="79"/>
      <c r="C11" s="80"/>
      <c r="D11" s="81"/>
      <c r="E11" s="82"/>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4">
        <f>+SUM(F11:AJ11)</f>
        <v>0</v>
      </c>
      <c r="AL11" s="85">
        <f>IF($AK$3="４週",AK11/4,AK11/(DAY(EOMONTH($F$9,0))/7))</f>
        <v>0</v>
      </c>
      <c r="AM11" s="154"/>
      <c r="AN11" s="154"/>
    </row>
    <row r="12" spans="1:40" ht="18" customHeight="1">
      <c r="A12" s="78">
        <v>2</v>
      </c>
      <c r="B12" s="79"/>
      <c r="C12" s="80"/>
      <c r="D12" s="81"/>
      <c r="E12" s="82"/>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4">
        <f t="shared" ref="AK12:AK31" si="0">+SUM(F12:AJ12)</f>
        <v>0</v>
      </c>
      <c r="AL12" s="85">
        <f>IF($AK$3="４週",AK12/4,AK12/(DAY(EOMONTH($F$9,0))/7))</f>
        <v>0</v>
      </c>
      <c r="AM12" s="154"/>
      <c r="AN12" s="154"/>
    </row>
    <row r="13" spans="1:40" ht="18" customHeight="1">
      <c r="A13" s="78">
        <v>3</v>
      </c>
      <c r="B13" s="79"/>
      <c r="C13" s="80"/>
      <c r="D13" s="81"/>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4">
        <f t="shared" si="0"/>
        <v>0</v>
      </c>
      <c r="AL13" s="85">
        <f>IF($AK$3="４週",AK13/4,AK13/(DAY(EOMONTH($F$9,0))/7))</f>
        <v>0</v>
      </c>
      <c r="AM13" s="154"/>
      <c r="AN13" s="154"/>
    </row>
    <row r="14" spans="1:40" ht="18" customHeight="1">
      <c r="A14" s="78">
        <v>4</v>
      </c>
      <c r="B14" s="79"/>
      <c r="C14" s="80"/>
      <c r="D14" s="81"/>
      <c r="E14" s="82"/>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4">
        <f t="shared" si="0"/>
        <v>0</v>
      </c>
      <c r="AL14" s="85">
        <f>IF($AK$3="４週",AK14/4,AK14/(DAY(EOMONTH($F$9,0))/7))</f>
        <v>0</v>
      </c>
      <c r="AM14" s="154"/>
      <c r="AN14" s="154"/>
    </row>
    <row r="15" spans="1:40" ht="18" customHeight="1">
      <c r="A15" s="78">
        <v>5</v>
      </c>
      <c r="B15" s="79"/>
      <c r="C15" s="80"/>
      <c r="D15" s="81"/>
      <c r="E15" s="82"/>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4">
        <f t="shared" si="0"/>
        <v>0</v>
      </c>
      <c r="AL15" s="85">
        <f t="shared" ref="AL15:AL30" si="1">IF($AK$3="４週",AK15/4,AK15/(DAY(EOMONTH($F$9,0))/7))</f>
        <v>0</v>
      </c>
      <c r="AM15" s="154"/>
      <c r="AN15" s="154"/>
    </row>
    <row r="16" spans="1:40" ht="18" customHeight="1">
      <c r="A16" s="78">
        <v>6</v>
      </c>
      <c r="B16" s="79"/>
      <c r="C16" s="80"/>
      <c r="D16" s="81"/>
      <c r="E16" s="82"/>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4">
        <f t="shared" si="0"/>
        <v>0</v>
      </c>
      <c r="AL16" s="85">
        <f t="shared" si="1"/>
        <v>0</v>
      </c>
      <c r="AM16" s="154"/>
      <c r="AN16" s="154"/>
    </row>
    <row r="17" spans="1:40" ht="18" customHeight="1">
      <c r="A17" s="78">
        <v>7</v>
      </c>
      <c r="B17" s="79"/>
      <c r="C17" s="80"/>
      <c r="D17" s="81"/>
      <c r="E17" s="82"/>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4">
        <f t="shared" si="0"/>
        <v>0</v>
      </c>
      <c r="AL17" s="85">
        <f t="shared" si="1"/>
        <v>0</v>
      </c>
      <c r="AM17" s="154"/>
      <c r="AN17" s="154"/>
    </row>
    <row r="18" spans="1:40" ht="18" customHeight="1">
      <c r="A18" s="78">
        <v>8</v>
      </c>
      <c r="B18" s="79"/>
      <c r="C18" s="80"/>
      <c r="D18" s="81"/>
      <c r="E18" s="82"/>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4">
        <f t="shared" si="0"/>
        <v>0</v>
      </c>
      <c r="AL18" s="85">
        <f t="shared" si="1"/>
        <v>0</v>
      </c>
      <c r="AM18" s="154"/>
      <c r="AN18" s="154"/>
    </row>
    <row r="19" spans="1:40" ht="18" customHeight="1">
      <c r="A19" s="78">
        <v>9</v>
      </c>
      <c r="B19" s="79"/>
      <c r="C19" s="80"/>
      <c r="D19" s="81"/>
      <c r="E19" s="82"/>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4">
        <f t="shared" si="0"/>
        <v>0</v>
      </c>
      <c r="AL19" s="85">
        <f t="shared" si="1"/>
        <v>0</v>
      </c>
      <c r="AM19" s="154"/>
      <c r="AN19" s="154"/>
    </row>
    <row r="20" spans="1:40" ht="18" customHeight="1">
      <c r="A20" s="78">
        <v>10</v>
      </c>
      <c r="B20" s="79"/>
      <c r="C20" s="80"/>
      <c r="D20" s="81"/>
      <c r="E20" s="82"/>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4">
        <f t="shared" si="0"/>
        <v>0</v>
      </c>
      <c r="AL20" s="85">
        <f t="shared" si="1"/>
        <v>0</v>
      </c>
      <c r="AM20" s="154"/>
      <c r="AN20" s="154"/>
    </row>
    <row r="21" spans="1:40" ht="18" customHeight="1">
      <c r="A21" s="78">
        <v>11</v>
      </c>
      <c r="B21" s="79"/>
      <c r="C21" s="80"/>
      <c r="D21" s="81"/>
      <c r="E21" s="82"/>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4">
        <f t="shared" si="0"/>
        <v>0</v>
      </c>
      <c r="AL21" s="85">
        <f t="shared" si="1"/>
        <v>0</v>
      </c>
      <c r="AM21" s="154"/>
      <c r="AN21" s="154"/>
    </row>
    <row r="22" spans="1:40" ht="18" customHeight="1">
      <c r="A22" s="78">
        <v>12</v>
      </c>
      <c r="B22" s="79"/>
      <c r="C22" s="80"/>
      <c r="D22" s="81"/>
      <c r="E22" s="82"/>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4">
        <f t="shared" si="0"/>
        <v>0</v>
      </c>
      <c r="AL22" s="85">
        <f t="shared" si="1"/>
        <v>0</v>
      </c>
      <c r="AM22" s="154"/>
      <c r="AN22" s="154"/>
    </row>
    <row r="23" spans="1:40" ht="18" customHeight="1">
      <c r="A23" s="78">
        <v>13</v>
      </c>
      <c r="B23" s="79"/>
      <c r="C23" s="80"/>
      <c r="D23" s="81"/>
      <c r="E23" s="82"/>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4">
        <f t="shared" si="0"/>
        <v>0</v>
      </c>
      <c r="AL23" s="85">
        <f t="shared" si="1"/>
        <v>0</v>
      </c>
      <c r="AM23" s="154"/>
      <c r="AN23" s="154"/>
    </row>
    <row r="24" spans="1:40" ht="18" customHeight="1">
      <c r="A24" s="78">
        <v>14</v>
      </c>
      <c r="B24" s="79"/>
      <c r="C24" s="80"/>
      <c r="D24" s="81"/>
      <c r="E24" s="82"/>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4">
        <f t="shared" si="0"/>
        <v>0</v>
      </c>
      <c r="AL24" s="85">
        <f t="shared" si="1"/>
        <v>0</v>
      </c>
      <c r="AM24" s="154"/>
      <c r="AN24" s="154"/>
    </row>
    <row r="25" spans="1:40" ht="18" customHeight="1">
      <c r="A25" s="78">
        <v>15</v>
      </c>
      <c r="B25" s="79"/>
      <c r="C25" s="80"/>
      <c r="D25" s="81"/>
      <c r="E25" s="82"/>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4">
        <f t="shared" si="0"/>
        <v>0</v>
      </c>
      <c r="AL25" s="85">
        <f t="shared" si="1"/>
        <v>0</v>
      </c>
      <c r="AM25" s="154"/>
      <c r="AN25" s="154"/>
    </row>
    <row r="26" spans="1:40" ht="18" customHeight="1">
      <c r="A26" s="78">
        <v>16</v>
      </c>
      <c r="B26" s="79"/>
      <c r="C26" s="80"/>
      <c r="D26" s="81"/>
      <c r="E26" s="82"/>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4">
        <f t="shared" si="0"/>
        <v>0</v>
      </c>
      <c r="AL26" s="85">
        <f t="shared" si="1"/>
        <v>0</v>
      </c>
      <c r="AM26" s="154"/>
      <c r="AN26" s="154"/>
    </row>
    <row r="27" spans="1:40" ht="18" customHeight="1">
      <c r="A27" s="78">
        <v>17</v>
      </c>
      <c r="B27" s="79"/>
      <c r="C27" s="80"/>
      <c r="D27" s="81"/>
      <c r="E27" s="82"/>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4">
        <f t="shared" si="0"/>
        <v>0</v>
      </c>
      <c r="AL27" s="85">
        <f t="shared" si="1"/>
        <v>0</v>
      </c>
      <c r="AM27" s="154"/>
      <c r="AN27" s="154"/>
    </row>
    <row r="28" spans="1:40" ht="18" customHeight="1">
      <c r="A28" s="78">
        <v>18</v>
      </c>
      <c r="B28" s="79"/>
      <c r="C28" s="80"/>
      <c r="D28" s="81"/>
      <c r="E28" s="82"/>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4">
        <f t="shared" si="0"/>
        <v>0</v>
      </c>
      <c r="AL28" s="85">
        <f t="shared" si="1"/>
        <v>0</v>
      </c>
      <c r="AM28" s="154"/>
      <c r="AN28" s="154"/>
    </row>
    <row r="29" spans="1:40" ht="18" customHeight="1">
      <c r="A29" s="78">
        <v>19</v>
      </c>
      <c r="B29" s="79"/>
      <c r="C29" s="80"/>
      <c r="D29" s="81"/>
      <c r="E29" s="82"/>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4">
        <f t="shared" si="0"/>
        <v>0</v>
      </c>
      <c r="AL29" s="85">
        <f t="shared" si="1"/>
        <v>0</v>
      </c>
      <c r="AM29" s="154"/>
      <c r="AN29" s="154"/>
    </row>
    <row r="30" spans="1:40" ht="18" customHeight="1">
      <c r="A30" s="78">
        <v>20</v>
      </c>
      <c r="B30" s="79"/>
      <c r="C30" s="80"/>
      <c r="D30" s="81"/>
      <c r="E30" s="82"/>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4">
        <f t="shared" si="0"/>
        <v>0</v>
      </c>
      <c r="AL30" s="85">
        <f t="shared" si="1"/>
        <v>0</v>
      </c>
      <c r="AM30" s="154"/>
      <c r="AN30" s="154"/>
    </row>
    <row r="31" spans="1:40" ht="18" customHeight="1">
      <c r="A31" s="151" t="s">
        <v>918</v>
      </c>
      <c r="B31" s="161"/>
      <c r="C31" s="161"/>
      <c r="D31" s="161"/>
      <c r="E31" s="161"/>
      <c r="F31" s="86">
        <f>+SUM(F11:F30)</f>
        <v>0</v>
      </c>
      <c r="G31" s="86">
        <f t="shared" ref="G31:AJ31" si="2">+SUM(G11:G30)</f>
        <v>0</v>
      </c>
      <c r="H31" s="86">
        <f t="shared" si="2"/>
        <v>0</v>
      </c>
      <c r="I31" s="86">
        <f t="shared" si="2"/>
        <v>0</v>
      </c>
      <c r="J31" s="86">
        <f t="shared" si="2"/>
        <v>0</v>
      </c>
      <c r="K31" s="86">
        <f t="shared" si="2"/>
        <v>0</v>
      </c>
      <c r="L31" s="86">
        <f t="shared" si="2"/>
        <v>0</v>
      </c>
      <c r="M31" s="86">
        <f t="shared" si="2"/>
        <v>0</v>
      </c>
      <c r="N31" s="86">
        <f t="shared" si="2"/>
        <v>0</v>
      </c>
      <c r="O31" s="86">
        <f t="shared" si="2"/>
        <v>0</v>
      </c>
      <c r="P31" s="86">
        <f t="shared" si="2"/>
        <v>0</v>
      </c>
      <c r="Q31" s="86">
        <f t="shared" si="2"/>
        <v>0</v>
      </c>
      <c r="R31" s="86">
        <f t="shared" si="2"/>
        <v>0</v>
      </c>
      <c r="S31" s="86">
        <f t="shared" si="2"/>
        <v>0</v>
      </c>
      <c r="T31" s="86">
        <f t="shared" si="2"/>
        <v>0</v>
      </c>
      <c r="U31" s="86">
        <f t="shared" si="2"/>
        <v>0</v>
      </c>
      <c r="V31" s="86">
        <f t="shared" si="2"/>
        <v>0</v>
      </c>
      <c r="W31" s="86">
        <f t="shared" si="2"/>
        <v>0</v>
      </c>
      <c r="X31" s="86">
        <f t="shared" si="2"/>
        <v>0</v>
      </c>
      <c r="Y31" s="86">
        <f t="shared" si="2"/>
        <v>0</v>
      </c>
      <c r="Z31" s="86">
        <f t="shared" si="2"/>
        <v>0</v>
      </c>
      <c r="AA31" s="86">
        <f t="shared" si="2"/>
        <v>0</v>
      </c>
      <c r="AB31" s="86">
        <f t="shared" si="2"/>
        <v>0</v>
      </c>
      <c r="AC31" s="86">
        <f t="shared" si="2"/>
        <v>0</v>
      </c>
      <c r="AD31" s="86">
        <f t="shared" si="2"/>
        <v>0</v>
      </c>
      <c r="AE31" s="86">
        <f t="shared" si="2"/>
        <v>0</v>
      </c>
      <c r="AF31" s="86">
        <f t="shared" si="2"/>
        <v>0</v>
      </c>
      <c r="AG31" s="86">
        <f t="shared" si="2"/>
        <v>0</v>
      </c>
      <c r="AH31" s="86">
        <f t="shared" si="2"/>
        <v>0</v>
      </c>
      <c r="AI31" s="86">
        <f t="shared" si="2"/>
        <v>0</v>
      </c>
      <c r="AJ31" s="86">
        <f t="shared" si="2"/>
        <v>0</v>
      </c>
      <c r="AK31" s="84">
        <f t="shared" si="0"/>
        <v>0</v>
      </c>
      <c r="AL31" s="85">
        <f>IF($AK$3="４週",AK31/4,AK31/(DAY(EOMONTH($F$9,0))/7))</f>
        <v>0</v>
      </c>
      <c r="AM31" s="146"/>
      <c r="AN31" s="146"/>
    </row>
    <row r="32" spans="1:40" ht="18" customHeight="1">
      <c r="A32" s="161" t="s">
        <v>919</v>
      </c>
      <c r="B32" s="161"/>
      <c r="C32" s="161"/>
      <c r="D32" s="161"/>
      <c r="E32" s="162"/>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6"/>
      <c r="AL32" s="88"/>
      <c r="AM32" s="146"/>
      <c r="AN32" s="146"/>
    </row>
    <row r="33" spans="1:43" ht="15" customHeight="1">
      <c r="A33" s="75"/>
      <c r="B33" s="100" t="s">
        <v>1039</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75"/>
      <c r="AL33" s="75"/>
      <c r="AM33" s="66"/>
    </row>
    <row r="34" spans="1:43" ht="15" customHeight="1">
      <c r="A34" s="75"/>
      <c r="B34" s="75"/>
      <c r="C34" s="75"/>
      <c r="D34" s="75"/>
      <c r="E34" s="75"/>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75"/>
      <c r="AL34" s="75"/>
      <c r="AM34" s="66"/>
    </row>
    <row r="35" spans="1:43" ht="21" customHeight="1">
      <c r="A35" s="65" t="s">
        <v>920</v>
      </c>
      <c r="B35" s="75"/>
      <c r="C35" s="75"/>
      <c r="D35" s="75"/>
      <c r="E35" s="75"/>
      <c r="F35" s="75"/>
      <c r="G35" s="89"/>
      <c r="H35" s="89"/>
      <c r="I35" s="89"/>
      <c r="J35" s="89"/>
      <c r="K35" s="89"/>
      <c r="L35" s="89"/>
      <c r="M35" s="89"/>
      <c r="N35" s="89"/>
      <c r="O35" s="89"/>
      <c r="AM35" s="75"/>
      <c r="AN35" s="66"/>
    </row>
    <row r="36" spans="1:43" ht="25" customHeight="1">
      <c r="A36" s="147"/>
      <c r="B36" s="147"/>
      <c r="C36" s="147"/>
      <c r="D36" s="90">
        <v>4</v>
      </c>
      <c r="E36" s="90">
        <v>5</v>
      </c>
      <c r="F36" s="160">
        <v>6</v>
      </c>
      <c r="G36" s="160"/>
      <c r="H36" s="160"/>
      <c r="I36" s="160">
        <v>7</v>
      </c>
      <c r="J36" s="160"/>
      <c r="K36" s="160"/>
      <c r="L36" s="160">
        <v>8</v>
      </c>
      <c r="M36" s="160"/>
      <c r="N36" s="160"/>
      <c r="O36" s="160">
        <v>9</v>
      </c>
      <c r="P36" s="160"/>
      <c r="Q36" s="160"/>
      <c r="R36" s="160">
        <v>10</v>
      </c>
      <c r="S36" s="160"/>
      <c r="T36" s="160"/>
      <c r="U36" s="160">
        <v>11</v>
      </c>
      <c r="V36" s="160"/>
      <c r="W36" s="160"/>
      <c r="X36" s="160">
        <v>12</v>
      </c>
      <c r="Y36" s="160"/>
      <c r="Z36" s="160"/>
      <c r="AA36" s="160">
        <v>1</v>
      </c>
      <c r="AB36" s="160"/>
      <c r="AC36" s="160"/>
      <c r="AD36" s="160">
        <v>2</v>
      </c>
      <c r="AE36" s="160"/>
      <c r="AF36" s="160"/>
      <c r="AG36" s="160">
        <v>3</v>
      </c>
      <c r="AH36" s="160"/>
      <c r="AI36" s="160"/>
      <c r="AJ36" s="147" t="s">
        <v>921</v>
      </c>
      <c r="AK36" s="147"/>
      <c r="AL36" s="91" t="s">
        <v>922</v>
      </c>
      <c r="AM36" s="92"/>
      <c r="AN36" s="92"/>
      <c r="AO36" s="92"/>
      <c r="AP36" s="92"/>
      <c r="AQ36" s="92"/>
    </row>
    <row r="37" spans="1:43" ht="18" customHeight="1">
      <c r="A37" s="172" t="s">
        <v>924</v>
      </c>
      <c r="B37" s="172"/>
      <c r="C37" s="172"/>
      <c r="D37" s="86">
        <f>SUM(D40:D43)</f>
        <v>0</v>
      </c>
      <c r="E37" s="86">
        <f>SUM(E40:E43)</f>
        <v>0</v>
      </c>
      <c r="F37" s="186">
        <f>SUM(F40:H43)</f>
        <v>0</v>
      </c>
      <c r="G37" s="186"/>
      <c r="H37" s="186"/>
      <c r="I37" s="186">
        <f>SUM(I40:K43)</f>
        <v>0</v>
      </c>
      <c r="J37" s="186"/>
      <c r="K37" s="186"/>
      <c r="L37" s="186">
        <f>SUM(L40:N43)</f>
        <v>0</v>
      </c>
      <c r="M37" s="186"/>
      <c r="N37" s="186"/>
      <c r="O37" s="186">
        <f>SUM(O40:Q43)</f>
        <v>0</v>
      </c>
      <c r="P37" s="186"/>
      <c r="Q37" s="186"/>
      <c r="R37" s="186">
        <f>SUM(R40:T43)</f>
        <v>0</v>
      </c>
      <c r="S37" s="186"/>
      <c r="T37" s="186"/>
      <c r="U37" s="186">
        <f>SUM(U40:W43)</f>
        <v>0</v>
      </c>
      <c r="V37" s="186"/>
      <c r="W37" s="186"/>
      <c r="X37" s="186">
        <f>SUM(X40:Z43)</f>
        <v>0</v>
      </c>
      <c r="Y37" s="186"/>
      <c r="Z37" s="186"/>
      <c r="AA37" s="186">
        <f>SUM(AA40:AC43)</f>
        <v>0</v>
      </c>
      <c r="AB37" s="186"/>
      <c r="AC37" s="186"/>
      <c r="AD37" s="186">
        <f>SUM(AD40:AF43)</f>
        <v>0</v>
      </c>
      <c r="AE37" s="186"/>
      <c r="AF37" s="186"/>
      <c r="AG37" s="186">
        <f>SUM(AG40:AI43)</f>
        <v>0</v>
      </c>
      <c r="AH37" s="186"/>
      <c r="AI37" s="186"/>
      <c r="AJ37" s="166">
        <f t="shared" ref="AJ37:AJ43" si="3">SUM(D37:AI37)</f>
        <v>0</v>
      </c>
      <c r="AK37" s="166"/>
      <c r="AL37" s="94" t="e">
        <f>ROUNDUP(AJ37/AJ44,1)</f>
        <v>#DIV/0!</v>
      </c>
      <c r="AM37" s="92"/>
      <c r="AN37" s="92"/>
      <c r="AO37" s="92"/>
      <c r="AP37" s="92"/>
      <c r="AQ37" s="92"/>
    </row>
    <row r="38" spans="1:43" ht="18" customHeight="1">
      <c r="A38" s="115" t="s">
        <v>925</v>
      </c>
      <c r="B38" s="116"/>
      <c r="C38" s="117"/>
      <c r="D38" s="83"/>
      <c r="E38" s="83"/>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6">
        <f t="shared" si="3"/>
        <v>0</v>
      </c>
      <c r="AK38" s="166"/>
      <c r="AL38" s="94" t="e">
        <f t="shared" ref="AL38:AL43" si="4">ROUNDUP(AJ38/$AJ$44,1)</f>
        <v>#DIV/0!</v>
      </c>
      <c r="AM38" s="92"/>
      <c r="AN38" s="92"/>
      <c r="AO38" s="92"/>
      <c r="AP38" s="92"/>
      <c r="AQ38" s="92"/>
    </row>
    <row r="39" spans="1:43" ht="18" customHeight="1">
      <c r="A39" s="115" t="s">
        <v>926</v>
      </c>
      <c r="B39" s="116"/>
      <c r="C39" s="117"/>
      <c r="D39" s="83"/>
      <c r="E39" s="83"/>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6">
        <f t="shared" si="3"/>
        <v>0</v>
      </c>
      <c r="AK39" s="166"/>
      <c r="AL39" s="94" t="e">
        <f t="shared" si="4"/>
        <v>#DIV/0!</v>
      </c>
      <c r="AM39" s="92"/>
      <c r="AN39" s="92"/>
      <c r="AO39" s="92"/>
      <c r="AP39" s="92"/>
      <c r="AQ39" s="92"/>
    </row>
    <row r="40" spans="1:43" ht="18" customHeight="1">
      <c r="A40" s="115" t="s">
        <v>927</v>
      </c>
      <c r="B40" s="116"/>
      <c r="C40" s="117"/>
      <c r="D40" s="83"/>
      <c r="E40" s="83"/>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6">
        <f t="shared" si="3"/>
        <v>0</v>
      </c>
      <c r="AK40" s="166"/>
      <c r="AL40" s="94" t="e">
        <f t="shared" si="4"/>
        <v>#DIV/0!</v>
      </c>
      <c r="AM40" s="92"/>
      <c r="AN40" s="92"/>
      <c r="AO40" s="92"/>
      <c r="AP40" s="92"/>
      <c r="AQ40" s="92"/>
    </row>
    <row r="41" spans="1:43" ht="18" customHeight="1">
      <c r="A41" s="115" t="s">
        <v>928</v>
      </c>
      <c r="B41" s="116"/>
      <c r="C41" s="117"/>
      <c r="D41" s="83"/>
      <c r="E41" s="83"/>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6">
        <f t="shared" si="3"/>
        <v>0</v>
      </c>
      <c r="AK41" s="166"/>
      <c r="AL41" s="94" t="e">
        <f t="shared" si="4"/>
        <v>#DIV/0!</v>
      </c>
      <c r="AM41" s="92"/>
      <c r="AN41" s="92"/>
      <c r="AO41" s="92"/>
      <c r="AP41" s="92"/>
      <c r="AQ41" s="92"/>
    </row>
    <row r="42" spans="1:43" ht="18" customHeight="1">
      <c r="A42" s="115" t="s">
        <v>930</v>
      </c>
      <c r="B42" s="116"/>
      <c r="C42" s="117"/>
      <c r="D42" s="83"/>
      <c r="E42" s="83"/>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6">
        <f t="shared" si="3"/>
        <v>0</v>
      </c>
      <c r="AK42" s="166"/>
      <c r="AL42" s="94" t="e">
        <f t="shared" si="4"/>
        <v>#DIV/0!</v>
      </c>
      <c r="AM42" s="92"/>
      <c r="AN42" s="92"/>
      <c r="AO42" s="92"/>
      <c r="AP42" s="92"/>
      <c r="AQ42" s="92"/>
    </row>
    <row r="43" spans="1:43" ht="18" customHeight="1">
      <c r="A43" s="169" t="s">
        <v>932</v>
      </c>
      <c r="B43" s="170"/>
      <c r="C43" s="171"/>
      <c r="D43" s="83"/>
      <c r="E43" s="83"/>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6">
        <f t="shared" si="3"/>
        <v>0</v>
      </c>
      <c r="AK43" s="166"/>
      <c r="AL43" s="94" t="e">
        <f t="shared" si="4"/>
        <v>#DIV/0!</v>
      </c>
      <c r="AM43" s="92"/>
      <c r="AN43" s="92"/>
      <c r="AO43" s="92"/>
      <c r="AP43" s="92"/>
      <c r="AQ43" s="92"/>
    </row>
    <row r="44" spans="1:43" ht="18" customHeight="1">
      <c r="A44" s="172" t="s">
        <v>933</v>
      </c>
      <c r="B44" s="172"/>
      <c r="C44" s="172"/>
      <c r="D44" s="83"/>
      <c r="E44" s="83"/>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6">
        <f>+SUM(D44:AI44)</f>
        <v>0</v>
      </c>
      <c r="AK44" s="166"/>
      <c r="AL44" s="99"/>
      <c r="AM44" s="92"/>
      <c r="AN44" s="92"/>
      <c r="AO44" s="92"/>
      <c r="AP44" s="92"/>
      <c r="AQ44" s="92"/>
    </row>
    <row r="45" spans="1:43" ht="5.15" customHeight="1">
      <c r="A45" s="100"/>
      <c r="B45" s="100"/>
      <c r="C45" s="100"/>
      <c r="D45" s="92"/>
      <c r="E45" s="92"/>
      <c r="F45" s="92"/>
      <c r="G45" s="92"/>
      <c r="H45" s="92"/>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101"/>
      <c r="AK45" s="89"/>
      <c r="AL45" s="75"/>
      <c r="AM45" s="75"/>
      <c r="AN45" s="66"/>
    </row>
    <row r="46" spans="1:43" ht="18" customHeight="1">
      <c r="A46" s="65" t="s">
        <v>934</v>
      </c>
      <c r="B46" s="89"/>
      <c r="D46" s="89"/>
      <c r="E46" s="89"/>
      <c r="F46" s="89"/>
      <c r="G46" s="89"/>
      <c r="H46" s="89"/>
      <c r="I46" s="89"/>
      <c r="J46" s="89"/>
      <c r="K46" s="89"/>
      <c r="L46" s="89"/>
      <c r="M46" s="89"/>
      <c r="N46" s="89"/>
      <c r="O46" s="89"/>
      <c r="P46" s="89"/>
      <c r="Q46" s="89"/>
      <c r="R46" s="89"/>
      <c r="S46" s="89"/>
      <c r="T46" s="89"/>
      <c r="U46" s="89"/>
      <c r="V46" s="89"/>
      <c r="W46" s="75"/>
      <c r="X46" s="89"/>
      <c r="Y46" s="89"/>
      <c r="Z46" s="89"/>
      <c r="AA46" s="89"/>
      <c r="AB46" s="89"/>
      <c r="AC46" s="89"/>
      <c r="AD46" s="89"/>
      <c r="AE46" s="89"/>
      <c r="AF46" s="89"/>
      <c r="AG46" s="89"/>
      <c r="AH46" s="89"/>
      <c r="AI46" s="89"/>
      <c r="AJ46" s="101"/>
      <c r="AK46" s="89"/>
      <c r="AL46" s="75"/>
      <c r="AM46" s="75"/>
      <c r="AN46" s="66"/>
    </row>
    <row r="47" spans="1:43" ht="45" customHeight="1">
      <c r="A47" s="147" t="s">
        <v>935</v>
      </c>
      <c r="B47" s="147"/>
      <c r="C47" s="147" t="s">
        <v>936</v>
      </c>
      <c r="D47" s="147"/>
      <c r="E47" s="155" t="s">
        <v>937</v>
      </c>
      <c r="F47" s="155"/>
      <c r="G47" s="155"/>
      <c r="H47" s="155"/>
      <c r="I47" s="92"/>
      <c r="J47" s="92"/>
      <c r="K47" s="92"/>
      <c r="L47" s="92"/>
      <c r="M47" s="92"/>
      <c r="N47" s="92"/>
      <c r="O47" s="92"/>
      <c r="P47" s="92"/>
      <c r="Q47" s="92"/>
      <c r="R47" s="92"/>
      <c r="S47" s="92"/>
      <c r="T47" s="92"/>
      <c r="U47" s="92"/>
      <c r="W47" s="75"/>
      <c r="X47" s="89"/>
      <c r="Y47" s="89"/>
      <c r="Z47" s="89"/>
      <c r="AA47" s="89"/>
      <c r="AB47" s="89"/>
      <c r="AC47" s="89"/>
      <c r="AD47" s="89"/>
      <c r="AE47" s="89"/>
      <c r="AF47" s="89"/>
      <c r="AG47" s="89"/>
      <c r="AH47" s="89"/>
      <c r="AI47" s="89"/>
      <c r="AJ47" s="101"/>
      <c r="AK47" s="89"/>
      <c r="AL47" s="75"/>
      <c r="AM47" s="75"/>
      <c r="AN47" s="66"/>
    </row>
    <row r="48" spans="1:43" ht="18" customHeight="1">
      <c r="A48" s="155" t="s">
        <v>939</v>
      </c>
      <c r="B48" s="155"/>
      <c r="C48" s="186" t="e">
        <f>ROUNDDOWN(IF(AL37&lt;=30,1,1+ROUNDUP((AL37-30)/30,0)),1)</f>
        <v>#DIV/0!</v>
      </c>
      <c r="D48" s="186"/>
      <c r="E48" s="186" t="e">
        <f>ROUNDDOWN(AL37/6,1)</f>
        <v>#DIV/0!</v>
      </c>
      <c r="F48" s="186"/>
      <c r="G48" s="186"/>
      <c r="H48" s="186"/>
      <c r="I48" s="92"/>
      <c r="J48" s="92"/>
      <c r="K48" s="92"/>
      <c r="L48" s="92"/>
      <c r="M48" s="92"/>
      <c r="N48" s="92"/>
      <c r="O48" s="92"/>
      <c r="P48" s="92"/>
      <c r="Q48" s="92"/>
      <c r="R48" s="92"/>
      <c r="S48" s="92"/>
      <c r="T48" s="92"/>
      <c r="U48" s="92"/>
      <c r="W48" s="75"/>
      <c r="X48" s="89"/>
      <c r="Y48" s="89"/>
      <c r="Z48" s="89"/>
      <c r="AA48" s="89"/>
      <c r="AB48" s="89"/>
      <c r="AC48" s="89"/>
      <c r="AD48" s="89"/>
      <c r="AE48" s="89"/>
      <c r="AF48" s="89"/>
      <c r="AG48" s="89"/>
      <c r="AH48" s="89"/>
      <c r="AI48" s="89"/>
      <c r="AJ48" s="101"/>
      <c r="AK48" s="89"/>
      <c r="AL48" s="75"/>
      <c r="AM48" s="75"/>
      <c r="AN48" s="66"/>
    </row>
    <row r="49" spans="1:44" ht="5.15" customHeight="1">
      <c r="A49" s="100"/>
      <c r="B49" s="100"/>
      <c r="C49" s="100"/>
      <c r="D49" s="100"/>
      <c r="E49" s="100"/>
      <c r="F49" s="100"/>
      <c r="G49" s="100"/>
      <c r="H49" s="100"/>
      <c r="I49" s="100"/>
      <c r="J49" s="89"/>
      <c r="K49" s="89"/>
      <c r="L49" s="89"/>
      <c r="M49" s="101"/>
      <c r="N49" s="89"/>
      <c r="O49" s="89"/>
      <c r="P49" s="89"/>
      <c r="Q49" s="92"/>
      <c r="W49" s="75"/>
      <c r="X49" s="89"/>
      <c r="Y49" s="89"/>
      <c r="Z49" s="89"/>
      <c r="AA49" s="89"/>
      <c r="AB49" s="89"/>
      <c r="AC49" s="89"/>
      <c r="AD49" s="89"/>
      <c r="AE49" s="89"/>
      <c r="AF49" s="89"/>
      <c r="AG49" s="89"/>
      <c r="AH49" s="89"/>
      <c r="AI49" s="89"/>
      <c r="AJ49" s="101"/>
      <c r="AK49" s="89"/>
      <c r="AL49" s="75"/>
      <c r="AM49" s="75"/>
      <c r="AN49" s="66"/>
    </row>
    <row r="50" spans="1:44" ht="21" customHeight="1">
      <c r="A50" s="65" t="s">
        <v>940</v>
      </c>
      <c r="B50" s="69"/>
      <c r="C50" s="70"/>
      <c r="D50" s="70"/>
      <c r="E50" s="70"/>
      <c r="F50" s="70"/>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70"/>
      <c r="AM50" s="70"/>
      <c r="AN50" s="66"/>
    </row>
    <row r="51" spans="1:44" ht="25" customHeight="1">
      <c r="A51" s="66"/>
      <c r="B51" s="75"/>
      <c r="C51" s="178" t="s">
        <v>1029</v>
      </c>
      <c r="D51" s="179"/>
      <c r="E51" s="181" t="s">
        <v>1030</v>
      </c>
      <c r="F51" s="181"/>
      <c r="G51" s="181"/>
      <c r="H51" s="181"/>
      <c r="I51" s="178" t="s">
        <v>1031</v>
      </c>
      <c r="J51" s="179"/>
      <c r="K51" s="179"/>
      <c r="L51" s="179"/>
      <c r="M51" s="179"/>
      <c r="N51" s="180"/>
      <c r="O51" s="178" t="s">
        <v>1032</v>
      </c>
      <c r="P51" s="179"/>
      <c r="Q51" s="179"/>
      <c r="R51" s="179"/>
      <c r="S51" s="179"/>
      <c r="T51" s="180"/>
      <c r="U51" s="178" t="s">
        <v>1033</v>
      </c>
      <c r="V51" s="179"/>
      <c r="W51" s="179"/>
      <c r="X51" s="179"/>
      <c r="Y51" s="179"/>
      <c r="Z51" s="180"/>
      <c r="AA51" s="178" t="s">
        <v>1033</v>
      </c>
      <c r="AB51" s="179"/>
      <c r="AC51" s="179"/>
      <c r="AD51" s="179"/>
      <c r="AE51" s="179"/>
      <c r="AF51" s="180"/>
      <c r="AG51" s="181" t="s">
        <v>1033</v>
      </c>
      <c r="AH51" s="181"/>
      <c r="AI51" s="181"/>
      <c r="AJ51" s="181"/>
      <c r="AK51" s="181"/>
      <c r="AL51" s="181" t="s">
        <v>1033</v>
      </c>
      <c r="AM51" s="181"/>
      <c r="AN51" s="66"/>
      <c r="AO51" s="133" t="s">
        <v>1035</v>
      </c>
      <c r="AP51" s="133" t="s">
        <v>936</v>
      </c>
      <c r="AQ51" s="133" t="s">
        <v>937</v>
      </c>
      <c r="AR51" s="133" t="s">
        <v>1037</v>
      </c>
    </row>
    <row r="52" spans="1:44" ht="18" customHeight="1">
      <c r="A52" s="66"/>
      <c r="B52" s="75"/>
      <c r="C52" s="102" t="s">
        <v>941</v>
      </c>
      <c r="D52" s="102" t="s">
        <v>942</v>
      </c>
      <c r="E52" s="103" t="s">
        <v>941</v>
      </c>
      <c r="F52" s="182" t="s">
        <v>942</v>
      </c>
      <c r="G52" s="182"/>
      <c r="H52" s="182"/>
      <c r="I52" s="183" t="s">
        <v>941</v>
      </c>
      <c r="J52" s="184"/>
      <c r="K52" s="185"/>
      <c r="L52" s="183" t="s">
        <v>942</v>
      </c>
      <c r="M52" s="184"/>
      <c r="N52" s="185"/>
      <c r="O52" s="183" t="s">
        <v>941</v>
      </c>
      <c r="P52" s="184"/>
      <c r="Q52" s="185"/>
      <c r="R52" s="183" t="s">
        <v>942</v>
      </c>
      <c r="S52" s="184"/>
      <c r="T52" s="185"/>
      <c r="U52" s="183" t="s">
        <v>941</v>
      </c>
      <c r="V52" s="184"/>
      <c r="W52" s="185"/>
      <c r="X52" s="183" t="s">
        <v>942</v>
      </c>
      <c r="Y52" s="184"/>
      <c r="Z52" s="185"/>
      <c r="AA52" s="183" t="s">
        <v>941</v>
      </c>
      <c r="AB52" s="184"/>
      <c r="AC52" s="185"/>
      <c r="AD52" s="183" t="s">
        <v>942</v>
      </c>
      <c r="AE52" s="184"/>
      <c r="AF52" s="185"/>
      <c r="AG52" s="183" t="s">
        <v>941</v>
      </c>
      <c r="AH52" s="184"/>
      <c r="AI52" s="185"/>
      <c r="AJ52" s="183" t="s">
        <v>942</v>
      </c>
      <c r="AK52" s="185"/>
      <c r="AL52" s="103" t="s">
        <v>943</v>
      </c>
      <c r="AM52" s="103" t="s">
        <v>944</v>
      </c>
      <c r="AN52" s="66"/>
    </row>
    <row r="53" spans="1:44" ht="18" customHeight="1">
      <c r="A53" s="66"/>
      <c r="B53" s="104" t="s">
        <v>945</v>
      </c>
      <c r="C53" s="103">
        <f>COUNTIFS($B$11:$B$30,C$51,$C$11:$C$30,"A",$E$11:$E$30,"*")</f>
        <v>0</v>
      </c>
      <c r="D53" s="103">
        <f>COUNTIFS($B$11:$B$30,C$51,$C$11:$C$30,"B",$E$11:$E$30,"*")</f>
        <v>0</v>
      </c>
      <c r="E53" s="103">
        <f>COUNTIFS($B$11:$B$30,E$51,$C$11:$C$30,"A",$E$11:$E$30,"*")</f>
        <v>0</v>
      </c>
      <c r="F53" s="183">
        <f>COUNTIFS($B$11:$B$30,E$51,$C$11:$C$30,"B",$E$11:$E$30,"*")</f>
        <v>0</v>
      </c>
      <c r="G53" s="184"/>
      <c r="H53" s="185"/>
      <c r="I53" s="183">
        <f>COUNTIFS($B$11:$B$30,I$51,$C$11:$C$30,"A",$E$11:$E$30,"*")</f>
        <v>0</v>
      </c>
      <c r="J53" s="184"/>
      <c r="K53" s="185"/>
      <c r="L53" s="183">
        <f>COUNTIFS($B$11:$B$30,I$51,$C$11:$C$30,"B",$E$11:$E$30,"*")</f>
        <v>0</v>
      </c>
      <c r="M53" s="184"/>
      <c r="N53" s="185"/>
      <c r="O53" s="183">
        <f>COUNTIFS($B$11:$B$30,O$51,$C$11:$C$30,"A",$E$11:$E$30,"*")</f>
        <v>0</v>
      </c>
      <c r="P53" s="184"/>
      <c r="Q53" s="185"/>
      <c r="R53" s="183">
        <f>COUNTIFS($B$11:$B$30,O$51,$C$11:$C$30,"B",$E$11:$E$30,"*")</f>
        <v>0</v>
      </c>
      <c r="S53" s="184"/>
      <c r="T53" s="185"/>
      <c r="U53" s="183">
        <f>COUNTIFS($B$11:$B$30,U$51,$C$11:$C$30,"A",$E$11:$E$30,"*")</f>
        <v>0</v>
      </c>
      <c r="V53" s="184"/>
      <c r="W53" s="185"/>
      <c r="X53" s="183">
        <f>COUNTIFS($B$11:$B$30,U$51,$C$11:$C$30,"B",$E$11:$E$30,"*")</f>
        <v>0</v>
      </c>
      <c r="Y53" s="184"/>
      <c r="Z53" s="185"/>
      <c r="AA53" s="183">
        <f>COUNTIFS($B$11:$B$30,AA$51,$C$11:$C$30,"A",$E$11:$E$30,"*")</f>
        <v>0</v>
      </c>
      <c r="AB53" s="184"/>
      <c r="AC53" s="185"/>
      <c r="AD53" s="183">
        <f>COUNTIFS($B$11:$B$30,AA$51,$C$11:$C$30,"B",$E$11:$E$30,"*")</f>
        <v>0</v>
      </c>
      <c r="AE53" s="184"/>
      <c r="AF53" s="185"/>
      <c r="AG53" s="183">
        <f>COUNTIFS($B$11:$B$30,AG$51,$C$11:$C$30,"A",$E$11:$E$30,"*")</f>
        <v>0</v>
      </c>
      <c r="AH53" s="184"/>
      <c r="AI53" s="185"/>
      <c r="AJ53" s="183">
        <f>COUNTIFS($B$11:$B$30,AG$51,$C$11:$C$30,"B",$E$11:$E$30,"*")</f>
        <v>0</v>
      </c>
      <c r="AK53" s="185"/>
      <c r="AL53" s="103">
        <f>COUNTIFS($B$11:$B$30,AL$51,$C$11:$C$30,"A",$E$11:$E$30,"*")</f>
        <v>0</v>
      </c>
      <c r="AM53" s="103">
        <f>COUNTIFS($B$11:$B$30,AL$51,$C$11:$C$30,"B",$E$11:$E$30,"*")</f>
        <v>0</v>
      </c>
      <c r="AN53" s="66"/>
    </row>
    <row r="54" spans="1:44" ht="18" customHeight="1">
      <c r="A54" s="66"/>
      <c r="B54" s="91" t="s">
        <v>946</v>
      </c>
      <c r="C54" s="105"/>
      <c r="D54" s="105"/>
      <c r="E54" s="103">
        <f>COUNTIFS($B$11:$B$30,E$51,$C$11:$C$30,"C",$E$11:$E$30,"*")</f>
        <v>0</v>
      </c>
      <c r="F54" s="183">
        <f>COUNTIFS($B$11:$B$30,E$51,$C$11:$C$30,"D",$E$11:$E$30,"*")</f>
        <v>0</v>
      </c>
      <c r="G54" s="184"/>
      <c r="H54" s="185"/>
      <c r="I54" s="183">
        <f>COUNTIFS($B$11:$B$30,I$51,$C$11:$C$30,"C",$E$11:$E$30,"*")</f>
        <v>0</v>
      </c>
      <c r="J54" s="184"/>
      <c r="K54" s="185"/>
      <c r="L54" s="183">
        <f>COUNTIFS($B$11:$B$30,I$51,$C$11:$C$30,"D",$E$11:$E$30,"*")</f>
        <v>0</v>
      </c>
      <c r="M54" s="184"/>
      <c r="N54" s="185"/>
      <c r="O54" s="183">
        <f>COUNTIFS($B$11:$B$30,O$51,$C$11:$C$30,"C",$E$11:$E$30,"*")</f>
        <v>0</v>
      </c>
      <c r="P54" s="184"/>
      <c r="Q54" s="185"/>
      <c r="R54" s="183">
        <f>COUNTIFS($B$11:$B$30,O$51,$C$11:$C$30,"D",$E$11:$E$30,"*")</f>
        <v>0</v>
      </c>
      <c r="S54" s="184"/>
      <c r="T54" s="185"/>
      <c r="U54" s="183">
        <f>COUNTIFS($B$11:$B$30,U$51,$C$11:$C$30,"C",$E$11:$E$30,"*")</f>
        <v>0</v>
      </c>
      <c r="V54" s="184"/>
      <c r="W54" s="185"/>
      <c r="X54" s="183">
        <f>COUNTIFS($B$11:$B$30,U$51,$C$11:$C$30,"D",$E$11:$E$30,"*")</f>
        <v>0</v>
      </c>
      <c r="Y54" s="184"/>
      <c r="Z54" s="185"/>
      <c r="AA54" s="183">
        <f>COUNTIFS($B$11:$B$30,AA$51,$C$11:$C$30,"C",$E$11:$E$30,"*")</f>
        <v>0</v>
      </c>
      <c r="AB54" s="184"/>
      <c r="AC54" s="185"/>
      <c r="AD54" s="183">
        <f>COUNTIFS($B$11:$B$30,AA$51,$C$11:$C$30,"D",$E$11:$E$30,"*")</f>
        <v>0</v>
      </c>
      <c r="AE54" s="184"/>
      <c r="AF54" s="185"/>
      <c r="AG54" s="183">
        <f>COUNTIFS($B$11:$B$30,AG$51,$C$11:$C$30,"C",$E$11:$E$30,"*")</f>
        <v>0</v>
      </c>
      <c r="AH54" s="184"/>
      <c r="AI54" s="185"/>
      <c r="AJ54" s="183">
        <f>COUNTIFS($B$11:$B$30,AG$51,$C$11:$C$30,"D",$E$11:$E$30,"*")</f>
        <v>0</v>
      </c>
      <c r="AK54" s="185"/>
      <c r="AL54" s="103">
        <f>COUNTIFS($B$11:$B$30,AL$51,$C$11:$C$30,"C",$E$11:$E$30,"*")</f>
        <v>0</v>
      </c>
      <c r="AM54" s="103">
        <f>COUNTIFS($B$11:$B$30,AL$51,$C$11:$C$30,"D",$E$11:$E$30,"*")</f>
        <v>0</v>
      </c>
      <c r="AN54" s="66"/>
    </row>
    <row r="55" spans="1:44" ht="25" customHeight="1">
      <c r="A55" s="66"/>
      <c r="B55" s="91" t="s">
        <v>947</v>
      </c>
      <c r="C55" s="188"/>
      <c r="D55" s="189"/>
      <c r="E55" s="178" t="e">
        <f>IF($AK$3="４週",SUMIFS($AK$11:$AK$30,$B$11:$B$30,E51)/4/$AH$5,IF($AK$3="歴月",SUMIFS($AK$11:$AK$30,$B$11:$B$30,E51)/$AL$5,"記載する期間を選択してください"))</f>
        <v>#DIV/0!</v>
      </c>
      <c r="F55" s="179"/>
      <c r="G55" s="179"/>
      <c r="H55" s="180"/>
      <c r="I55" s="178" t="e">
        <f>IF($AK$3="４週",SUMIFS($AK$11:$AK$30,$B$11:$B$30,I51)/4/$AH$5,IF($AK$3="歴月",SUMIFS($AK$11:$AK$30,$B$11:$B$30,I51)/$AL$5,"記載する期間を選択してください"))</f>
        <v>#DIV/0!</v>
      </c>
      <c r="J55" s="179"/>
      <c r="K55" s="179"/>
      <c r="L55" s="179"/>
      <c r="M55" s="179"/>
      <c r="N55" s="180"/>
      <c r="O55" s="178" t="e">
        <f>IF($AK$3="４週",SUMIFS($AK$11:$AK$30,$B$11:$B$30,O51)/4/$AH$5,IF($AK$3="歴月",SUMIFS($AK$11:$AK$30,$B$11:$B$30,O51)/$AL$5,"記載する期間を選択してください"))</f>
        <v>#DIV/0!</v>
      </c>
      <c r="P55" s="179"/>
      <c r="Q55" s="179"/>
      <c r="R55" s="179"/>
      <c r="S55" s="179"/>
      <c r="T55" s="180"/>
      <c r="U55" s="178" t="e">
        <f>IF($AK$3="４週",SUMIFS($AK$11:$AK$30,$B$11:$B$30,U51)/4/$AH$5,IF($AK$3="歴月",SUMIFS($AK$11:$AK$30,$B$11:$B$30,U51)/$AL$5,"記載する期間を選択してください"))</f>
        <v>#DIV/0!</v>
      </c>
      <c r="V55" s="179"/>
      <c r="W55" s="179"/>
      <c r="X55" s="179"/>
      <c r="Y55" s="179"/>
      <c r="Z55" s="180"/>
      <c r="AA55" s="178" t="e">
        <f>IF($AK$3="４週",SUMIFS($AK$11:$AK$30,$B$11:$B$30,AA51)/4/$AH$5,IF($AK$3="歴月",SUMIFS($AK$11:$AK$30,$B$11:$B$30,AA51)/$AL$5,"記載する期間を選択してください"))</f>
        <v>#DIV/0!</v>
      </c>
      <c r="AB55" s="179"/>
      <c r="AC55" s="179"/>
      <c r="AD55" s="179"/>
      <c r="AE55" s="179"/>
      <c r="AF55" s="180"/>
      <c r="AG55" s="178" t="e">
        <f>IF($AK$3="４週",SUMIFS($AK$11:$AK$30,$B$11:$B$30,AG51)/4/$AH$5,IF($AK$3="歴月",SUMIFS($AK$11:$AK$30,$B$11:$B$30,AG51)/$AL$5,"記載する期間を選択してください"))</f>
        <v>#DIV/0!</v>
      </c>
      <c r="AH55" s="179"/>
      <c r="AI55" s="179"/>
      <c r="AJ55" s="179"/>
      <c r="AK55" s="180"/>
      <c r="AL55" s="178" t="e">
        <f>IF($AK$3="４週",SUMIFS($AK$11:$AK$30,$B$11:$B$30,AL51)/4/$AH$5,IF($AK$3="歴月",SUMIFS($AK$11:$AK$30,$B$11:$B$30,AL51)/$AL$5,"記載する期間を選択してください"))</f>
        <v>#DIV/0!</v>
      </c>
      <c r="AM55" s="180"/>
      <c r="AN55" s="66"/>
    </row>
    <row r="56" spans="1:44" ht="5.15" customHeight="1">
      <c r="A56" s="66"/>
      <c r="B56" s="69"/>
      <c r="C56" s="106">
        <v>2</v>
      </c>
      <c r="D56" s="106"/>
      <c r="E56" s="106">
        <v>3</v>
      </c>
      <c r="F56" s="106"/>
      <c r="G56" s="106"/>
      <c r="H56" s="106"/>
      <c r="I56" s="106">
        <v>4</v>
      </c>
      <c r="J56" s="106"/>
      <c r="K56" s="106"/>
      <c r="L56" s="106"/>
      <c r="M56" s="106"/>
      <c r="N56" s="106"/>
      <c r="O56" s="106">
        <v>5</v>
      </c>
      <c r="P56" s="106"/>
      <c r="Q56" s="106"/>
      <c r="R56" s="106"/>
      <c r="S56" s="106"/>
      <c r="T56" s="106"/>
      <c r="U56" s="106">
        <v>6</v>
      </c>
      <c r="V56" s="106"/>
      <c r="W56" s="106"/>
      <c r="X56" s="106"/>
      <c r="Y56" s="106"/>
      <c r="Z56" s="106"/>
      <c r="AA56" s="106">
        <v>7</v>
      </c>
      <c r="AB56" s="106"/>
      <c r="AC56" s="106"/>
      <c r="AD56" s="106"/>
      <c r="AE56" s="106"/>
      <c r="AF56" s="106"/>
      <c r="AG56" s="106">
        <v>8</v>
      </c>
      <c r="AH56" s="106"/>
      <c r="AI56" s="106"/>
      <c r="AJ56" s="106"/>
      <c r="AK56" s="106"/>
      <c r="AL56" s="106">
        <v>9</v>
      </c>
      <c r="AM56" s="107"/>
      <c r="AN56" s="66"/>
    </row>
    <row r="57" spans="1:44" ht="15" customHeight="1">
      <c r="A57" s="89" t="s">
        <v>948</v>
      </c>
      <c r="B57" s="108"/>
      <c r="C57" s="109"/>
      <c r="D57" s="109"/>
      <c r="E57" s="109"/>
      <c r="F57" s="110"/>
      <c r="G57" s="109"/>
      <c r="H57" s="106"/>
      <c r="I57" s="106"/>
      <c r="J57" s="106"/>
      <c r="K57" s="106"/>
      <c r="L57" s="106"/>
      <c r="M57" s="106"/>
      <c r="N57" s="106"/>
      <c r="O57" s="106"/>
      <c r="P57" s="106"/>
      <c r="Q57" s="106"/>
      <c r="R57" s="106">
        <v>6</v>
      </c>
      <c r="S57" s="106"/>
      <c r="T57" s="106"/>
      <c r="U57" s="106"/>
      <c r="V57" s="106"/>
      <c r="W57" s="106"/>
      <c r="X57" s="106">
        <v>7</v>
      </c>
      <c r="Y57" s="106"/>
      <c r="Z57" s="106"/>
      <c r="AA57" s="106"/>
      <c r="AB57" s="106"/>
      <c r="AC57" s="106"/>
      <c r="AD57" s="106">
        <v>8</v>
      </c>
      <c r="AE57" s="106"/>
      <c r="AF57" s="106"/>
      <c r="AG57" s="111"/>
      <c r="AH57" s="111"/>
      <c r="AI57" s="111"/>
      <c r="AJ57" s="111">
        <v>9</v>
      </c>
      <c r="AK57" s="112"/>
      <c r="AL57" s="112"/>
      <c r="AM57" s="66"/>
    </row>
    <row r="58" spans="1:44" s="89" customFormat="1" ht="15" customHeight="1">
      <c r="A58" s="89" t="s">
        <v>949</v>
      </c>
      <c r="B58" s="100"/>
      <c r="C58" s="100"/>
      <c r="D58" s="100"/>
      <c r="E58" s="100"/>
      <c r="F58" s="100"/>
      <c r="G58" s="100"/>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row>
    <row r="59" spans="1:44" s="89" customFormat="1" ht="15" customHeight="1">
      <c r="A59" s="89" t="s">
        <v>1045</v>
      </c>
      <c r="B59" s="100"/>
      <c r="C59" s="100"/>
      <c r="D59" s="100"/>
      <c r="E59" s="100"/>
      <c r="F59" s="100"/>
      <c r="G59" s="100"/>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row>
    <row r="60" spans="1:44" s="89" customFormat="1" ht="15" customHeight="1">
      <c r="A60" s="89" t="s">
        <v>950</v>
      </c>
      <c r="B60" s="100"/>
      <c r="C60" s="100"/>
      <c r="D60" s="100"/>
      <c r="E60" s="100"/>
      <c r="F60" s="100"/>
      <c r="G60" s="100"/>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row>
    <row r="61" spans="1:44" s="89" customFormat="1" ht="15" customHeight="1">
      <c r="A61" s="89" t="s">
        <v>951</v>
      </c>
      <c r="B61" s="100"/>
      <c r="C61" s="100"/>
      <c r="D61" s="100"/>
      <c r="E61" s="100"/>
      <c r="F61" s="100"/>
      <c r="G61" s="100"/>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row>
    <row r="62" spans="1:44" ht="15" customHeight="1">
      <c r="A62" s="89" t="s">
        <v>952</v>
      </c>
      <c r="B62" s="113"/>
      <c r="C62" s="89"/>
      <c r="D62" s="89"/>
      <c r="E62" s="89"/>
      <c r="F62" s="89"/>
      <c r="G62" s="89"/>
    </row>
    <row r="63" spans="1:44" ht="15" customHeight="1">
      <c r="A63" s="89" t="s">
        <v>953</v>
      </c>
      <c r="B63" s="113"/>
      <c r="C63" s="89"/>
      <c r="D63" s="89"/>
      <c r="E63" s="89"/>
      <c r="F63" s="89"/>
      <c r="G63" s="89"/>
    </row>
    <row r="64" spans="1:44" ht="15" customHeight="1">
      <c r="A64" s="89"/>
      <c r="B64" s="104" t="s">
        <v>954</v>
      </c>
      <c r="C64" s="147" t="s">
        <v>955</v>
      </c>
      <c r="D64" s="147"/>
      <c r="E64" s="147"/>
      <c r="F64" s="89"/>
      <c r="G64" s="89"/>
    </row>
    <row r="65" spans="1:7" ht="15" customHeight="1">
      <c r="A65" s="89"/>
      <c r="B65" s="114" t="s">
        <v>956</v>
      </c>
      <c r="C65" s="166" t="s">
        <v>957</v>
      </c>
      <c r="D65" s="166"/>
      <c r="E65" s="166"/>
      <c r="F65" s="89"/>
      <c r="G65" s="89"/>
    </row>
    <row r="66" spans="1:7" ht="15" customHeight="1">
      <c r="A66" s="89"/>
      <c r="B66" s="114" t="s">
        <v>958</v>
      </c>
      <c r="C66" s="166" t="s">
        <v>959</v>
      </c>
      <c r="D66" s="166"/>
      <c r="E66" s="166"/>
      <c r="F66" s="89"/>
      <c r="G66" s="89"/>
    </row>
    <row r="67" spans="1:7" ht="15" customHeight="1">
      <c r="A67" s="89"/>
      <c r="B67" s="114" t="s">
        <v>960</v>
      </c>
      <c r="C67" s="166" t="s">
        <v>961</v>
      </c>
      <c r="D67" s="166"/>
      <c r="E67" s="166"/>
      <c r="F67" s="89"/>
      <c r="G67" s="89"/>
    </row>
    <row r="68" spans="1:7" ht="15" customHeight="1">
      <c r="A68" s="89"/>
      <c r="B68" s="114" t="s">
        <v>962</v>
      </c>
      <c r="C68" s="166" t="s">
        <v>963</v>
      </c>
      <c r="D68" s="166"/>
      <c r="E68" s="166"/>
      <c r="F68" s="89"/>
      <c r="G68" s="89"/>
    </row>
    <row r="69" spans="1:7" ht="15" customHeight="1">
      <c r="A69" s="89"/>
      <c r="B69" s="89" t="s">
        <v>964</v>
      </c>
      <c r="C69" s="89"/>
      <c r="D69" s="89"/>
      <c r="E69" s="89"/>
      <c r="F69" s="89"/>
      <c r="G69" s="89"/>
    </row>
    <row r="70" spans="1:7" ht="15" customHeight="1">
      <c r="A70" s="89"/>
      <c r="B70" s="89" t="s">
        <v>965</v>
      </c>
      <c r="C70" s="89"/>
      <c r="D70" s="89"/>
      <c r="E70" s="89"/>
      <c r="F70" s="89"/>
      <c r="G70" s="89"/>
    </row>
    <row r="71" spans="1:7" ht="15" customHeight="1">
      <c r="A71" s="89"/>
      <c r="B71" s="89" t="s">
        <v>966</v>
      </c>
      <c r="C71" s="89"/>
      <c r="D71" s="89"/>
      <c r="E71" s="89"/>
      <c r="F71" s="89"/>
      <c r="G71" s="89"/>
    </row>
    <row r="72" spans="1:7" ht="15" customHeight="1">
      <c r="A72" s="89" t="s">
        <v>967</v>
      </c>
      <c r="B72" s="113"/>
      <c r="C72" s="89"/>
      <c r="D72" s="89"/>
      <c r="E72" s="89"/>
      <c r="F72" s="89"/>
      <c r="G72" s="89"/>
    </row>
    <row r="73" spans="1:7" ht="15" customHeight="1">
      <c r="A73" s="89" t="s">
        <v>968</v>
      </c>
      <c r="B73" s="113"/>
      <c r="C73" s="89"/>
      <c r="D73" s="89"/>
      <c r="E73" s="89"/>
      <c r="F73" s="89"/>
      <c r="G73" s="89"/>
    </row>
    <row r="74" spans="1:7" ht="15" hidden="1" customHeight="1">
      <c r="A74" s="89" t="s">
        <v>969</v>
      </c>
      <c r="B74" s="113"/>
      <c r="C74" s="89"/>
      <c r="D74" s="89"/>
      <c r="E74" s="89"/>
      <c r="F74" s="89"/>
      <c r="G74" s="89"/>
    </row>
    <row r="75" spans="1:7" ht="15" customHeight="1">
      <c r="A75" s="89" t="s">
        <v>970</v>
      </c>
      <c r="B75" s="113"/>
      <c r="C75" s="89"/>
      <c r="D75" s="89"/>
      <c r="E75" s="89"/>
      <c r="F75" s="89"/>
      <c r="G75" s="89"/>
    </row>
    <row r="76" spans="1:7" ht="15" customHeight="1">
      <c r="A76" s="89" t="s">
        <v>971</v>
      </c>
      <c r="B76" s="113"/>
      <c r="C76" s="89"/>
      <c r="D76" s="89"/>
      <c r="E76" s="89"/>
      <c r="F76" s="89"/>
      <c r="G76" s="89"/>
    </row>
    <row r="77" spans="1:7" ht="15" hidden="1" customHeight="1">
      <c r="A77" s="89" t="s">
        <v>972</v>
      </c>
      <c r="B77" s="113"/>
      <c r="C77" s="89"/>
      <c r="D77" s="89"/>
      <c r="E77" s="89"/>
      <c r="F77" s="89"/>
      <c r="G77" s="89"/>
    </row>
    <row r="78" spans="1:7" ht="15" customHeight="1">
      <c r="A78" s="89" t="s">
        <v>973</v>
      </c>
      <c r="B78" s="113"/>
      <c r="C78" s="89"/>
      <c r="D78" s="89"/>
      <c r="E78" s="89"/>
      <c r="F78" s="89"/>
      <c r="G78" s="89"/>
    </row>
    <row r="79" spans="1:7" ht="15" customHeight="1">
      <c r="A79" s="89" t="s">
        <v>974</v>
      </c>
      <c r="B79" s="113"/>
      <c r="C79" s="89"/>
      <c r="D79" s="89"/>
      <c r="E79" s="89"/>
      <c r="F79" s="89"/>
      <c r="G79" s="89"/>
    </row>
    <row r="80" spans="1:7" ht="15" customHeight="1">
      <c r="A80" s="89" t="s">
        <v>975</v>
      </c>
      <c r="B80" s="113"/>
      <c r="C80" s="89"/>
      <c r="D80" s="89"/>
      <c r="E80" s="89"/>
      <c r="F80" s="89"/>
      <c r="G80" s="89"/>
    </row>
    <row r="81" spans="1:7" ht="15" customHeight="1">
      <c r="A81" s="89" t="s">
        <v>976</v>
      </c>
      <c r="B81" s="113"/>
      <c r="C81" s="89"/>
      <c r="D81" s="89"/>
      <c r="E81" s="89"/>
      <c r="F81" s="89"/>
      <c r="G81" s="89"/>
    </row>
    <row r="82" spans="1:7" ht="15" customHeight="1">
      <c r="A82" s="89" t="s">
        <v>977</v>
      </c>
      <c r="B82" s="113"/>
      <c r="C82" s="89"/>
      <c r="D82" s="89"/>
      <c r="E82" s="89"/>
      <c r="F82" s="89"/>
      <c r="G82" s="89"/>
    </row>
    <row r="83" spans="1:7" ht="15" customHeight="1">
      <c r="A83" s="89" t="s">
        <v>978</v>
      </c>
      <c r="B83" s="113"/>
      <c r="C83" s="89"/>
      <c r="D83" s="89"/>
      <c r="E83" s="89"/>
      <c r="F83" s="89"/>
      <c r="G83" s="89"/>
    </row>
    <row r="84" spans="1:7" ht="15" customHeight="1">
      <c r="A84" s="89" t="s">
        <v>979</v>
      </c>
      <c r="B84" s="113"/>
      <c r="C84" s="89"/>
      <c r="D84" s="89"/>
      <c r="E84" s="89"/>
      <c r="F84" s="89"/>
      <c r="G84" s="89"/>
    </row>
  </sheetData>
  <mergeCells count="209">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C51:D51"/>
    <mergeCell ref="E51:H51"/>
    <mergeCell ref="I51:N51"/>
    <mergeCell ref="O51:T51"/>
    <mergeCell ref="U51:Z51"/>
    <mergeCell ref="AA51:AF51"/>
    <mergeCell ref="A47:B47"/>
    <mergeCell ref="C47:D47"/>
    <mergeCell ref="E47:H47"/>
    <mergeCell ref="A48:B48"/>
    <mergeCell ref="C48:D48"/>
    <mergeCell ref="E48:H48"/>
    <mergeCell ref="U44:W44"/>
    <mergeCell ref="X44:Z44"/>
    <mergeCell ref="AA44:AC44"/>
    <mergeCell ref="AD44:AF44"/>
    <mergeCell ref="AG44:AI44"/>
    <mergeCell ref="AJ44:AK44"/>
    <mergeCell ref="A44:C44"/>
    <mergeCell ref="F44:H44"/>
    <mergeCell ref="I44:K44"/>
    <mergeCell ref="L44:N44"/>
    <mergeCell ref="O44:Q44"/>
    <mergeCell ref="R44:T44"/>
    <mergeCell ref="U43:W43"/>
    <mergeCell ref="X43:Z43"/>
    <mergeCell ref="AA43:AC43"/>
    <mergeCell ref="AD43:AF43"/>
    <mergeCell ref="AG43:AI43"/>
    <mergeCell ref="AJ43:AK43"/>
    <mergeCell ref="A43:C43"/>
    <mergeCell ref="F43:H43"/>
    <mergeCell ref="I43:K43"/>
    <mergeCell ref="L43:N43"/>
    <mergeCell ref="O43:Q43"/>
    <mergeCell ref="R43:T43"/>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5"/>
  <dataValidations count="6">
    <dataValidation type="whole" operator="greaterThanOrEqual" allowBlank="1" showInputMessage="1" showErrorMessage="1" sqref="AG37:AG44 I37:I44 AD37:AD44 AA37:AA44 X37:X44 U37:U44 R37:R44 O37:O44 L37:L44 D37:F44" xr:uid="{D1B29227-4162-40BA-9381-B99D29073E6B}">
      <formula1>0</formula1>
    </dataValidation>
    <dataValidation type="list" allowBlank="1" showInputMessage="1" sqref="B11:B30" xr:uid="{1DF066FF-D57F-41F7-8B17-2FA1733264EC}">
      <formula1>$AO$51:$AR$51</formula1>
    </dataValidation>
    <dataValidation type="list" allowBlank="1" showInputMessage="1" showErrorMessage="1" sqref="AK3:AN3" xr:uid="{4BB0A822-4CCC-4753-905C-F4B784D387ED}">
      <formula1>"４週,歴月"</formula1>
    </dataValidation>
    <dataValidation type="list" allowBlank="1" showInputMessage="1" showErrorMessage="1" sqref="AK4:AN4" xr:uid="{8D1B1D02-9F98-4B28-AC0C-BCBF7D3F9D11}">
      <formula1>"予定,実績"</formula1>
    </dataValidation>
    <dataValidation operator="greaterThanOrEqual" allowBlank="1" showInputMessage="1" showErrorMessage="1" sqref="I45:I46 I49 L45:L46 L49 AL37:AL43 AJ37:AJ44" xr:uid="{4D7BD0B1-A764-4992-86A8-B702ADE8F0B4}"/>
    <dataValidation type="list" allowBlank="1" showInputMessage="1" showErrorMessage="1" sqref="C11:C30" xr:uid="{88D008C2-9B1A-4A36-A71C-5EDD47C85838}">
      <formula1>"A,B,C,D"</formula1>
    </dataValidation>
  </dataValidation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自己点検表（介護サービス包括型)</vt:lpstr>
      <vt:lpstr>従業者の勤務の体制及び勤務形態一覧表（介護サービス包括型）</vt:lpstr>
      <vt:lpstr>自己点検表（日中サービス支援型)</vt:lpstr>
      <vt:lpstr>従業者の勤務の体制及び勤務形態一覧表（日中サービス支援型）</vt:lpstr>
      <vt:lpstr>自己点検表（外部サービス利用型)</vt:lpstr>
      <vt:lpstr>従業者の勤務の体制及び勤務形態一覧表（外部サービス利用型）</vt:lpstr>
      <vt:lpstr>'自己点検表（介護サービス包括型)'!_Hlk152162896</vt:lpstr>
      <vt:lpstr>'自己点検表（外部サービス利用型)'!_Hlk152162896</vt:lpstr>
      <vt:lpstr>'自己点検表（日中サービス支援型)'!_Hlk152162896</vt:lpstr>
      <vt:lpstr>'自己点検表（介護サービス包括型)'!_Hlk152264793</vt:lpstr>
      <vt:lpstr>'自己点検表（外部サービス利用型)'!_Hlk152264793</vt:lpstr>
      <vt:lpstr>'自己点検表（日中サービス支援型)'!_Hlk152264793</vt:lpstr>
      <vt:lpstr>'自己点検表（介護サービス包括型)'!Print_Area</vt:lpstr>
      <vt:lpstr>'自己点検表（外部サービス利用型)'!Print_Area</vt:lpstr>
      <vt:lpstr>'自己点検表（日中サービス支援型)'!Print_Area</vt:lpstr>
      <vt:lpstr>'従業者の勤務の体制及び勤務形態一覧表（介護サービス包括型）'!Print_Area</vt:lpstr>
      <vt:lpstr>'従業者の勤務の体制及び勤務形態一覧表（外部サービス利用型）'!Print_Area</vt:lpstr>
      <vt:lpstr>'従業者の勤務の体制及び勤務形態一覧表（日中サービス支援型）'!Print_Area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友常　ゆきえ</cp:lastModifiedBy>
  <cp:lastPrinted>2024-08-23T01:23:58Z</cp:lastPrinted>
  <dcterms:created xsi:type="dcterms:W3CDTF">2015-06-05T18:19:34Z</dcterms:created>
  <dcterms:modified xsi:type="dcterms:W3CDTF">2025-10-06T02:23:29Z</dcterms:modified>
</cp:coreProperties>
</file>