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沼田（労働政策課）\リスキリング\R7補正（9月）（10月9日議決）\01_要綱、要領\実施要領、交付要綱等（10.06）\"/>
    </mc:Choice>
  </mc:AlternateContent>
  <xr:revisionPtr revIDLastSave="0" documentId="13_ncr:1_{65C7A98D-1011-4786-A33D-8F8988A5A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計算書" sheetId="25" r:id="rId1"/>
    <sheet name="記載例" sheetId="22" r:id="rId2"/>
  </sheets>
  <definedNames>
    <definedName name="_xlnm.Print_Area" localSheetId="1">記載例!$A$1:$J$37</definedName>
    <definedName name="_xlnm.Print_Area" localSheetId="0">補助金計算書!$A$1:$J$37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5" l="1"/>
  <c r="J27" i="25"/>
  <c r="D12" i="25"/>
  <c r="D13" i="25" s="1"/>
  <c r="E32" i="25" s="1"/>
  <c r="F32" i="25" s="1"/>
  <c r="D5" i="25"/>
  <c r="C32" i="25" s="1"/>
  <c r="D32" i="25" l="1"/>
  <c r="H32" i="25"/>
  <c r="I35" i="25" s="1"/>
  <c r="I37" i="25" s="1"/>
  <c r="E35" i="22" l="1"/>
  <c r="D12" i="22"/>
  <c r="D32" i="22" s="1"/>
  <c r="D13" i="22" l="1"/>
  <c r="E32" i="22" s="1"/>
  <c r="F32" i="22" s="1"/>
  <c r="J27" i="22"/>
  <c r="D5" i="22" s="1"/>
  <c r="C32" i="22" s="1"/>
  <c r="H32" i="22" l="1"/>
  <c r="I35" i="22" s="1"/>
  <c r="I3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  <author>田中　佑佳</author>
  </authors>
  <commentList>
    <comment ref="I34" authorId="0" shapeId="0" xr:uid="{F11DB4AC-EDEF-4BB7-8D20-735B6182356E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  <comment ref="I37" authorId="1" shapeId="0" xr:uid="{F58F0615-21DA-49AA-B480-8C78E4FE7B6E}">
      <text>
        <r>
          <rPr>
            <b/>
            <sz val="9"/>
            <color indexed="81"/>
            <rFont val="MS P ゴシック"/>
            <family val="3"/>
            <charset val="128"/>
          </rPr>
          <t>Jと教育訓練経費の合計を比較して低い方の額（千円未満切り捨て）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  <author>田中　佑佳</author>
  </authors>
  <commentList>
    <comment ref="I34" authorId="0" shapeId="0" xr:uid="{5A12A3B6-B610-4F05-88EF-6D957F8A40AC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  <comment ref="I37" authorId="1" shapeId="0" xr:uid="{5EBE2203-6173-449B-9FF2-EA4BA18E5902}">
      <text>
        <r>
          <rPr>
            <b/>
            <sz val="9"/>
            <color indexed="81"/>
            <rFont val="MS P ゴシック"/>
            <family val="3"/>
            <charset val="128"/>
          </rPr>
          <t>Jと教育訓練経費の合計を比較して低い方の額（千円未満切り捨て）</t>
        </r>
      </text>
    </comment>
  </commentList>
</comments>
</file>

<file path=xl/sharedStrings.xml><?xml version="1.0" encoding="utf-8"?>
<sst xmlns="http://schemas.openxmlformats.org/spreadsheetml/2006/main" count="101" uniqueCount="54">
  <si>
    <t>項目</t>
    <rPh sb="0" eb="2">
      <t>コウモク</t>
    </rPh>
    <phoneticPr fontId="1"/>
  </si>
  <si>
    <t>１　経費内訳書</t>
    <rPh sb="2" eb="4">
      <t>ケイヒ</t>
    </rPh>
    <rPh sb="4" eb="7">
      <t>ウチワケショ</t>
    </rPh>
    <phoneticPr fontId="1"/>
  </si>
  <si>
    <t>積算</t>
    <rPh sb="0" eb="2">
      <t>セキサン</t>
    </rPh>
    <phoneticPr fontId="1"/>
  </si>
  <si>
    <t>内訳</t>
    <rPh sb="0" eb="2">
      <t>ウチワケ</t>
    </rPh>
    <phoneticPr fontId="1"/>
  </si>
  <si>
    <t>①教材費</t>
    <rPh sb="1" eb="4">
      <t>キョウザイヒ</t>
    </rPh>
    <phoneticPr fontId="1"/>
  </si>
  <si>
    <t>②材料費</t>
    <rPh sb="1" eb="4">
      <t>ザイリョウヒ</t>
    </rPh>
    <phoneticPr fontId="1"/>
  </si>
  <si>
    <t>③受講料</t>
    <rPh sb="1" eb="4">
      <t>ジュコウリョウ</t>
    </rPh>
    <phoneticPr fontId="1"/>
  </si>
  <si>
    <t>④旅費</t>
    <rPh sb="1" eb="3">
      <t>リョヒ</t>
    </rPh>
    <phoneticPr fontId="1"/>
  </si>
  <si>
    <t>⑤その他</t>
    <rPh sb="3" eb="4">
      <t>タ</t>
    </rPh>
    <phoneticPr fontId="1"/>
  </si>
  <si>
    <t>（２）
教育訓練経費</t>
    <rPh sb="4" eb="6">
      <t>キョウイク</t>
    </rPh>
    <rPh sb="6" eb="8">
      <t>クンレン</t>
    </rPh>
    <rPh sb="8" eb="10">
      <t>ケイヒ</t>
    </rPh>
    <phoneticPr fontId="1"/>
  </si>
  <si>
    <t>※賃金算出基礎</t>
    <rPh sb="1" eb="3">
      <t>チンギン</t>
    </rPh>
    <rPh sb="3" eb="5">
      <t>サンシュツ</t>
    </rPh>
    <rPh sb="5" eb="7">
      <t>キソ</t>
    </rPh>
    <phoneticPr fontId="1"/>
  </si>
  <si>
    <t>番号</t>
    <rPh sb="0" eb="2">
      <t>バンゴウ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</si>
  <si>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</si>
  <si>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</si>
  <si>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</si>
  <si>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</si>
  <si>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業務概要</t>
    <rPh sb="0" eb="2">
      <t>ギョウム</t>
    </rPh>
    <rPh sb="2" eb="4">
      <t>ガイヨウ</t>
    </rPh>
    <phoneticPr fontId="1"/>
  </si>
  <si>
    <t>勤続年数</t>
    <rPh sb="0" eb="2">
      <t>キンゾク</t>
    </rPh>
    <rPh sb="2" eb="4">
      <t>ネンスウ</t>
    </rPh>
    <phoneticPr fontId="1"/>
  </si>
  <si>
    <t>単位：時間（ｈ）</t>
    <phoneticPr fontId="1"/>
  </si>
  <si>
    <t>単位：円</t>
    <rPh sb="0" eb="2">
      <t>タンイ</t>
    </rPh>
    <rPh sb="3" eb="4">
      <t>エン</t>
    </rPh>
    <phoneticPr fontId="1"/>
  </si>
  <si>
    <t>受講予定時間数</t>
    <rPh sb="0" eb="2">
      <t>ジュコウ</t>
    </rPh>
    <rPh sb="2" eb="4">
      <t>ヨテイ</t>
    </rPh>
    <rPh sb="4" eb="6">
      <t>ジカン</t>
    </rPh>
    <rPh sb="6" eb="7">
      <t>スウ</t>
    </rPh>
    <phoneticPr fontId="1"/>
  </si>
  <si>
    <t>受講予定時間数の計</t>
    <rPh sb="0" eb="2">
      <t>ジュコウ</t>
    </rPh>
    <rPh sb="2" eb="4">
      <t>ヨテイ</t>
    </rPh>
    <rPh sb="4" eb="7">
      <t>ジカンスウ</t>
    </rPh>
    <rPh sb="8" eb="9">
      <t>ケイ</t>
    </rPh>
    <phoneticPr fontId="1"/>
  </si>
  <si>
    <t>1,000円×訓練時間（全受講者延べ時間）</t>
    <rPh sb="5" eb="6">
      <t>エン</t>
    </rPh>
    <rPh sb="7" eb="9">
      <t>クンレン</t>
    </rPh>
    <rPh sb="9" eb="11">
      <t>ジカン</t>
    </rPh>
    <rPh sb="12" eb="13">
      <t>ゼン</t>
    </rPh>
    <rPh sb="13" eb="16">
      <t>ジュコウシャ</t>
    </rPh>
    <rPh sb="16" eb="17">
      <t>ノ</t>
    </rPh>
    <rPh sb="18" eb="20">
      <t>ジカン</t>
    </rPh>
    <phoneticPr fontId="1"/>
  </si>
  <si>
    <t>２　補助額算定</t>
    <rPh sb="2" eb="5">
      <t>ホジョガク</t>
    </rPh>
    <rPh sb="5" eb="7">
      <t>サンテイ</t>
    </rPh>
    <phoneticPr fontId="1"/>
  </si>
  <si>
    <t>賃金補助額A</t>
    <rPh sb="0" eb="2">
      <t>チンギン</t>
    </rPh>
    <rPh sb="2" eb="5">
      <t>ホジョガク</t>
    </rPh>
    <phoneticPr fontId="1"/>
  </si>
  <si>
    <t>補助額（申請額）</t>
    <rPh sb="0" eb="3">
      <t>ホジョガク</t>
    </rPh>
    <rPh sb="4" eb="7">
      <t>シンセイガク</t>
    </rPh>
    <phoneticPr fontId="1"/>
  </si>
  <si>
    <t>補助金計算書</t>
    <rPh sb="0" eb="3">
      <t>ホジョキン</t>
    </rPh>
    <rPh sb="3" eb="6">
      <t>ケイサンショ</t>
    </rPh>
    <phoneticPr fontId="1"/>
  </si>
  <si>
    <t>栃木　太郎</t>
    <rPh sb="0" eb="2">
      <t>トチギ</t>
    </rPh>
    <rPh sb="3" eb="5">
      <t>タロウ</t>
    </rPh>
    <phoneticPr fontId="1"/>
  </si>
  <si>
    <t>栃木　三郎</t>
    <rPh sb="0" eb="2">
      <t>トチギ</t>
    </rPh>
    <rPh sb="3" eb="5">
      <t>サブロウ</t>
    </rPh>
    <phoneticPr fontId="1"/>
  </si>
  <si>
    <t>栃木　次郎</t>
    <rPh sb="0" eb="2">
      <t>トチギ</t>
    </rPh>
    <rPh sb="3" eb="5">
      <t>ジロウ</t>
    </rPh>
    <phoneticPr fontId="1"/>
  </si>
  <si>
    <t>栃木　花子</t>
    <rPh sb="0" eb="2">
      <t>トチギ</t>
    </rPh>
    <rPh sb="3" eb="5">
      <t>ハナコ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</si>
  <si>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</si>
  <si>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</si>
  <si>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</si>
  <si>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</si>
  <si>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栃木株式会社</t>
    <rPh sb="0" eb="2">
      <t>トチギ</t>
    </rPh>
    <rPh sb="2" eb="4">
      <t>カブシキ</t>
    </rPh>
    <rPh sb="4" eb="6">
      <t>カイシャ</t>
    </rPh>
    <phoneticPr fontId="1"/>
  </si>
  <si>
    <t>〃</t>
    <phoneticPr fontId="1"/>
  </si>
  <si>
    <t>製造業(プラスチック製品)</t>
    <rPh sb="0" eb="3">
      <t>セイゾウギョウ</t>
    </rPh>
    <rPh sb="10" eb="12">
      <t>セイヒンキンセイヒン</t>
    </rPh>
    <phoneticPr fontId="1"/>
  </si>
  <si>
    <t>DXアカデミー講座(88,420円税込み/人)</t>
    <rPh sb="7" eb="9">
      <t>コウザ</t>
    </rPh>
    <rPh sb="16" eb="17">
      <t>エン</t>
    </rPh>
    <rPh sb="17" eb="19">
      <t>ゼイコ</t>
    </rPh>
    <rPh sb="21" eb="22">
      <t>ニン</t>
    </rPh>
    <phoneticPr fontId="1"/>
  </si>
  <si>
    <t>様式第１号－２</t>
    <rPh sb="0" eb="2">
      <t>ヨウシキ</t>
    </rPh>
    <rPh sb="2" eb="3">
      <t>ダイ</t>
    </rPh>
    <rPh sb="4" eb="5">
      <t>ゴウ</t>
    </rPh>
    <phoneticPr fontId="1"/>
  </si>
  <si>
    <t>経費計B</t>
    <rPh sb="0" eb="2">
      <t>ケイヒ</t>
    </rPh>
    <rPh sb="2" eb="3">
      <t>ケイ</t>
    </rPh>
    <phoneticPr fontId="1"/>
  </si>
  <si>
    <t>税込み額</t>
    <rPh sb="0" eb="2">
      <t>ゼイコ</t>
    </rPh>
    <rPh sb="3" eb="4">
      <t>ガク</t>
    </rPh>
    <phoneticPr fontId="1"/>
  </si>
  <si>
    <t>税抜き額　※小数点以下切り捨て</t>
    <rPh sb="0" eb="2">
      <t>ゼイヌ</t>
    </rPh>
    <rPh sb="3" eb="4">
      <t>ガク</t>
    </rPh>
    <rPh sb="6" eb="9">
      <t>ショウスウテン</t>
    </rPh>
    <rPh sb="9" eb="11">
      <t>イカ</t>
    </rPh>
    <rPh sb="11" eb="12">
      <t>キ</t>
    </rPh>
    <rPh sb="13" eb="14">
      <t>ス</t>
    </rPh>
    <phoneticPr fontId="1"/>
  </si>
  <si>
    <t>単位：円</t>
    <phoneticPr fontId="1"/>
  </si>
  <si>
    <t>（１）賃金　計</t>
    <rPh sb="3" eb="5">
      <t>チンギン</t>
    </rPh>
    <rPh sb="6" eb="7">
      <t>ケイ</t>
    </rPh>
    <phoneticPr fontId="1"/>
  </si>
  <si>
    <t>教育訓練経費　計</t>
    <rPh sb="0" eb="2">
      <t>キョウイク</t>
    </rPh>
    <rPh sb="2" eb="4">
      <t>クンレン</t>
    </rPh>
    <rPh sb="4" eb="6">
      <t>ケイヒ</t>
    </rPh>
    <rPh sb="7" eb="8">
      <t>ケイ</t>
    </rPh>
    <phoneticPr fontId="1"/>
  </si>
  <si>
    <t>税込みC</t>
    <rPh sb="0" eb="2">
      <t>ゼイコ</t>
    </rPh>
    <phoneticPr fontId="1"/>
  </si>
  <si>
    <t>税抜きD</t>
    <rPh sb="0" eb="2">
      <t>ゼイヌ</t>
    </rPh>
    <phoneticPr fontId="1"/>
  </si>
  <si>
    <t>経費補助額E(Dの75%)</t>
    <phoneticPr fontId="1"/>
  </si>
  <si>
    <t>補助額計F(A＋E)</t>
    <phoneticPr fontId="1"/>
  </si>
  <si>
    <t>既交付額G</t>
    <rPh sb="0" eb="1">
      <t>キ</t>
    </rPh>
    <rPh sb="1" eb="4">
      <t>コウフガク</t>
    </rPh>
    <phoneticPr fontId="1"/>
  </si>
  <si>
    <t>補助限度額H</t>
    <rPh sb="0" eb="2">
      <t>ホジョ</t>
    </rPh>
    <rPh sb="2" eb="5">
      <t>ゲンドガク</t>
    </rPh>
    <phoneticPr fontId="1"/>
  </si>
  <si>
    <t>補助可能額I(H-G)</t>
    <rPh sb="0" eb="2">
      <t>ホジョ</t>
    </rPh>
    <rPh sb="2" eb="5">
      <t>カノウガク</t>
    </rPh>
    <phoneticPr fontId="1"/>
  </si>
  <si>
    <t>補助額計と
補助可能額の比較J</t>
    <rPh sb="0" eb="3">
      <t>ホジョガク</t>
    </rPh>
    <rPh sb="3" eb="4">
      <t>ケイ</t>
    </rPh>
    <rPh sb="6" eb="8">
      <t>ホジョ</t>
    </rPh>
    <rPh sb="8" eb="11">
      <t>カノウガク</t>
    </rPh>
    <rPh sb="12" eb="14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</si>
</sst>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38" fontId="2" fillId="0" borderId="1" xfId="1" applyFont="1" applyBorder="1">
      <alignment vertical="center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7" fontId="2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38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38" fontId="2" fillId="3" borderId="1" xfId="1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8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8" fontId="2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176" fontId="2" fillId="0" borderId="1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38" fontId="2" fillId="3" borderId="1" xfId="1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3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4AFF-3BEA-4631-876E-CD0DEBFA40C1}">
  <dimension ref="A1:T37"/>
  <sheetViews>
    <sheetView tabSelected="1" view="pageBreakPreview" topLeftCell="A10" zoomScaleNormal="100" zoomScaleSheetLayoutView="100" workbookViewId="0">
      <selection activeCell="L30" sqref="L30"/>
    </sheetView>
  </sheetViews>
  <sheetFormatPr defaultColWidth="9.140625"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39</v>
      </c>
    </row>
    <row r="2" spans="1:10" ht="30" customHeigh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3.1" customHeight="1">
      <c r="A3" s="12" t="s">
        <v>1</v>
      </c>
      <c r="B3" s="12"/>
      <c r="C3" s="12"/>
      <c r="D3" s="11"/>
      <c r="E3" s="11"/>
      <c r="F3" s="101"/>
      <c r="G3" s="101"/>
      <c r="H3" s="101"/>
      <c r="I3" s="52"/>
      <c r="J3" s="13" t="s">
        <v>19</v>
      </c>
    </row>
    <row r="4" spans="1:10" s="9" customFormat="1" ht="23.1" customHeight="1">
      <c r="A4" s="102" t="s">
        <v>0</v>
      </c>
      <c r="B4" s="103"/>
      <c r="C4" s="104"/>
      <c r="D4" s="80" t="s">
        <v>2</v>
      </c>
      <c r="E4" s="80"/>
      <c r="F4" s="105" t="s">
        <v>3</v>
      </c>
      <c r="G4" s="106"/>
      <c r="H4" s="106"/>
      <c r="I4" s="106"/>
      <c r="J4" s="107"/>
    </row>
    <row r="5" spans="1:10" s="9" customFormat="1" ht="23.1" customHeight="1">
      <c r="A5" s="108" t="s">
        <v>44</v>
      </c>
      <c r="B5" s="108"/>
      <c r="C5" s="108"/>
      <c r="D5" s="109">
        <f>1000*J27</f>
        <v>0</v>
      </c>
      <c r="E5" s="109"/>
      <c r="F5" s="110" t="s">
        <v>22</v>
      </c>
      <c r="G5" s="110"/>
      <c r="H5" s="110"/>
      <c r="I5" s="110"/>
      <c r="J5" s="110"/>
    </row>
    <row r="6" spans="1:10" s="9" customFormat="1" ht="23.1" customHeight="1">
      <c r="A6" s="41"/>
      <c r="B6" s="41"/>
      <c r="C6" s="41"/>
      <c r="D6" s="42"/>
      <c r="E6" s="42"/>
      <c r="F6" s="43"/>
      <c r="G6" s="43"/>
      <c r="H6" s="43"/>
      <c r="I6" s="43"/>
      <c r="J6" s="43"/>
    </row>
    <row r="7" spans="1:10" s="9" customFormat="1" ht="23.1" customHeight="1">
      <c r="A7" s="97" t="s">
        <v>9</v>
      </c>
      <c r="B7" s="97"/>
      <c r="C7" s="53" t="s">
        <v>4</v>
      </c>
      <c r="D7" s="98"/>
      <c r="E7" s="98"/>
      <c r="F7" s="99"/>
      <c r="G7" s="99"/>
      <c r="H7" s="99"/>
      <c r="I7" s="99"/>
      <c r="J7" s="99"/>
    </row>
    <row r="8" spans="1:10" s="9" customFormat="1" ht="23.1" customHeight="1">
      <c r="A8" s="97"/>
      <c r="B8" s="97"/>
      <c r="C8" s="53" t="s">
        <v>5</v>
      </c>
      <c r="D8" s="98"/>
      <c r="E8" s="98"/>
      <c r="F8" s="87"/>
      <c r="G8" s="87"/>
      <c r="H8" s="87"/>
      <c r="I8" s="87"/>
      <c r="J8" s="87"/>
    </row>
    <row r="9" spans="1:10" s="9" customFormat="1" ht="23.1" customHeight="1">
      <c r="A9" s="97"/>
      <c r="B9" s="97"/>
      <c r="C9" s="53" t="s">
        <v>6</v>
      </c>
      <c r="D9" s="98"/>
      <c r="E9" s="98"/>
      <c r="F9" s="87"/>
      <c r="G9" s="87"/>
      <c r="H9" s="87"/>
      <c r="I9" s="87"/>
      <c r="J9" s="87"/>
    </row>
    <row r="10" spans="1:10" s="9" customFormat="1" ht="23.1" customHeight="1">
      <c r="A10" s="97"/>
      <c r="B10" s="97"/>
      <c r="C10" s="53" t="s">
        <v>7</v>
      </c>
      <c r="D10" s="98"/>
      <c r="E10" s="98"/>
      <c r="F10" s="87"/>
      <c r="G10" s="87"/>
      <c r="H10" s="87"/>
      <c r="I10" s="87"/>
      <c r="J10" s="87"/>
    </row>
    <row r="11" spans="1:10" s="9" customFormat="1" ht="23.1" customHeight="1">
      <c r="A11" s="97"/>
      <c r="B11" s="97"/>
      <c r="C11" s="53" t="s">
        <v>8</v>
      </c>
      <c r="D11" s="98"/>
      <c r="E11" s="98"/>
      <c r="F11" s="87"/>
      <c r="G11" s="87"/>
      <c r="H11" s="87"/>
      <c r="I11" s="87"/>
      <c r="J11" s="87"/>
    </row>
    <row r="12" spans="1:10" ht="23.1" customHeight="1">
      <c r="A12" s="88" t="s">
        <v>45</v>
      </c>
      <c r="B12" s="89"/>
      <c r="C12" s="90"/>
      <c r="D12" s="94">
        <f>SUM(D7:E11)</f>
        <v>0</v>
      </c>
      <c r="E12" s="94"/>
      <c r="F12" s="95" t="s">
        <v>41</v>
      </c>
      <c r="G12" s="95"/>
      <c r="H12" s="95"/>
      <c r="I12" s="95"/>
      <c r="J12" s="96"/>
    </row>
    <row r="13" spans="1:10" ht="23.1" customHeight="1">
      <c r="A13" s="91"/>
      <c r="B13" s="92"/>
      <c r="C13" s="93"/>
      <c r="D13" s="94">
        <f>ROUNDDOWN(D12/1.1,0)</f>
        <v>0</v>
      </c>
      <c r="E13" s="94"/>
      <c r="F13" s="95" t="s">
        <v>42</v>
      </c>
      <c r="G13" s="95"/>
      <c r="H13" s="95"/>
      <c r="I13" s="95"/>
      <c r="J13" s="96"/>
    </row>
    <row r="14" spans="1:10" ht="15" customHeight="1">
      <c r="A14" s="51"/>
      <c r="B14" s="51"/>
      <c r="C14" s="51"/>
      <c r="D14" s="51"/>
      <c r="E14" s="51"/>
      <c r="F14" s="8"/>
      <c r="G14" s="8"/>
      <c r="H14" s="8"/>
      <c r="I14" s="8"/>
      <c r="J14" s="8"/>
    </row>
    <row r="15" spans="1:10" ht="16.5" customHeight="1">
      <c r="A15" s="84" t="s">
        <v>10</v>
      </c>
      <c r="B15" s="84"/>
      <c r="C15" s="84"/>
      <c r="D15" s="84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5" t="s">
        <v>12</v>
      </c>
      <c r="C16" s="86"/>
      <c r="D16" s="6" t="s">
        <v>13</v>
      </c>
      <c r="E16" s="6" t="s">
        <v>14</v>
      </c>
      <c r="F16" s="6" t="s">
        <v>15</v>
      </c>
      <c r="G16" s="85" t="s">
        <v>16</v>
      </c>
      <c r="H16" s="86"/>
      <c r="I16" s="6" t="s">
        <v>17</v>
      </c>
      <c r="J16" s="18" t="s">
        <v>20</v>
      </c>
    </row>
    <row r="17" spans="1:20" ht="15.75" customHeight="1">
      <c r="A17" s="7">
        <v>1</v>
      </c>
      <c r="B17" s="67"/>
      <c r="C17" s="68"/>
      <c r="D17" s="23"/>
      <c r="E17" s="23"/>
      <c r="F17" s="32"/>
      <c r="G17" s="69"/>
      <c r="H17" s="70"/>
      <c r="I17" s="20"/>
      <c r="J17" s="20"/>
      <c r="K17" s="10"/>
    </row>
    <row r="18" spans="1:20" ht="15.75" customHeight="1">
      <c r="A18" s="7">
        <v>2</v>
      </c>
      <c r="B18" s="82"/>
      <c r="C18" s="83"/>
      <c r="D18" s="23"/>
      <c r="E18" s="23"/>
      <c r="F18" s="32"/>
      <c r="G18" s="69"/>
      <c r="H18" s="70"/>
      <c r="I18" s="20"/>
      <c r="J18" s="20"/>
      <c r="K18" s="10"/>
    </row>
    <row r="19" spans="1:20" ht="15.75" customHeight="1">
      <c r="A19" s="7">
        <v>3</v>
      </c>
      <c r="B19" s="82"/>
      <c r="C19" s="83"/>
      <c r="D19" s="23"/>
      <c r="E19" s="23"/>
      <c r="F19" s="32"/>
      <c r="G19" s="69"/>
      <c r="H19" s="70"/>
      <c r="I19" s="20"/>
      <c r="J19" s="20"/>
      <c r="K19" s="10"/>
    </row>
    <row r="20" spans="1:20" ht="15.75" customHeight="1">
      <c r="A20" s="7">
        <v>4</v>
      </c>
      <c r="B20" s="82"/>
      <c r="C20" s="83"/>
      <c r="D20" s="23"/>
      <c r="E20" s="23"/>
      <c r="F20" s="32"/>
      <c r="G20" s="69"/>
      <c r="H20" s="70"/>
      <c r="I20" s="20"/>
      <c r="J20" s="20"/>
      <c r="K20" s="10"/>
    </row>
    <row r="21" spans="1:20" ht="15.75" customHeight="1">
      <c r="A21" s="7">
        <v>5</v>
      </c>
      <c r="B21" s="67"/>
      <c r="C21" s="68"/>
      <c r="D21" s="19"/>
      <c r="E21" s="19"/>
      <c r="F21" s="32"/>
      <c r="G21" s="69"/>
      <c r="H21" s="70"/>
      <c r="I21" s="20"/>
      <c r="J21" s="20"/>
      <c r="K21" s="10"/>
    </row>
    <row r="22" spans="1:20" ht="15.75" customHeight="1">
      <c r="A22" s="7">
        <v>6</v>
      </c>
      <c r="B22" s="67"/>
      <c r="C22" s="68"/>
      <c r="D22" s="19"/>
      <c r="E22" s="19"/>
      <c r="F22" s="32"/>
      <c r="G22" s="69"/>
      <c r="H22" s="70"/>
      <c r="I22" s="21"/>
      <c r="J22" s="20"/>
      <c r="K22" s="10"/>
    </row>
    <row r="23" spans="1:20" ht="15.75" customHeight="1">
      <c r="A23" s="7">
        <v>7</v>
      </c>
      <c r="B23" s="67"/>
      <c r="C23" s="68"/>
      <c r="D23" s="21"/>
      <c r="E23" s="22"/>
      <c r="F23" s="32"/>
      <c r="G23" s="69"/>
      <c r="H23" s="70"/>
      <c r="I23" s="20"/>
      <c r="J23" s="20"/>
      <c r="K23" s="3"/>
    </row>
    <row r="24" spans="1:20" ht="15.75" customHeight="1">
      <c r="A24" s="7">
        <v>8</v>
      </c>
      <c r="B24" s="67"/>
      <c r="C24" s="68"/>
      <c r="D24" s="20"/>
      <c r="E24" s="19"/>
      <c r="F24" s="32"/>
      <c r="G24" s="69"/>
      <c r="H24" s="70"/>
      <c r="I24" s="20"/>
      <c r="J24" s="23"/>
      <c r="K24" s="3"/>
    </row>
    <row r="25" spans="1:20" ht="15.75" customHeight="1">
      <c r="A25" s="7">
        <v>9</v>
      </c>
      <c r="B25" s="67"/>
      <c r="C25" s="68"/>
      <c r="D25" s="20"/>
      <c r="E25" s="19"/>
      <c r="F25" s="32"/>
      <c r="G25" s="69"/>
      <c r="H25" s="70"/>
      <c r="I25" s="20"/>
      <c r="J25" s="23"/>
      <c r="K25" s="3"/>
    </row>
    <row r="26" spans="1:20" ht="15.75" customHeight="1">
      <c r="A26" s="7">
        <v>10</v>
      </c>
      <c r="B26" s="49"/>
      <c r="C26" s="50"/>
      <c r="D26" s="20"/>
      <c r="E26" s="19"/>
      <c r="F26" s="32"/>
      <c r="G26" s="69"/>
      <c r="H26" s="70"/>
      <c r="I26" s="20"/>
      <c r="J26" s="23"/>
      <c r="K26" s="3"/>
    </row>
    <row r="27" spans="1:20" ht="23.1" customHeight="1">
      <c r="A27" s="5"/>
      <c r="B27" s="24"/>
      <c r="C27" s="24"/>
      <c r="D27" s="25"/>
      <c r="E27" s="26"/>
      <c r="F27" s="17"/>
      <c r="G27" s="17"/>
      <c r="H27" s="71" t="s">
        <v>21</v>
      </c>
      <c r="I27" s="71"/>
      <c r="J27" s="16">
        <f>SUM(J17:J26)</f>
        <v>0</v>
      </c>
      <c r="K27" s="3"/>
    </row>
    <row r="28" spans="1:20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  <c r="L28"/>
      <c r="M28"/>
      <c r="N28"/>
      <c r="O28"/>
      <c r="P28"/>
      <c r="Q28"/>
      <c r="R28"/>
      <c r="S28"/>
      <c r="T28"/>
    </row>
    <row r="29" spans="1:20" ht="21.95" customHeight="1">
      <c r="A29" s="1" t="s">
        <v>23</v>
      </c>
      <c r="J29" s="36" t="s">
        <v>43</v>
      </c>
      <c r="L29"/>
      <c r="M29"/>
      <c r="N29"/>
      <c r="O29"/>
      <c r="P29"/>
      <c r="Q29"/>
      <c r="R29"/>
      <c r="S29"/>
      <c r="T29"/>
    </row>
    <row r="30" spans="1:20" ht="21.75" customHeight="1">
      <c r="C30" s="72" t="s">
        <v>24</v>
      </c>
      <c r="D30" s="74" t="s">
        <v>40</v>
      </c>
      <c r="E30" s="75"/>
      <c r="F30" s="76" t="s">
        <v>48</v>
      </c>
      <c r="G30" s="77"/>
      <c r="H30" s="80" t="s">
        <v>49</v>
      </c>
      <c r="I30" s="60"/>
      <c r="J30" s="61"/>
      <c r="L30"/>
      <c r="M30"/>
      <c r="N30"/>
      <c r="O30"/>
      <c r="P30"/>
      <c r="Q30"/>
      <c r="R30"/>
      <c r="S30"/>
      <c r="T30"/>
    </row>
    <row r="31" spans="1:20" ht="21.75" customHeight="1">
      <c r="C31" s="73"/>
      <c r="D31" s="33" t="s">
        <v>46</v>
      </c>
      <c r="E31" s="6" t="s">
        <v>47</v>
      </c>
      <c r="F31" s="78"/>
      <c r="G31" s="79"/>
      <c r="H31" s="81"/>
      <c r="I31" s="46"/>
      <c r="J31" s="47"/>
      <c r="L31"/>
      <c r="M31"/>
      <c r="N31"/>
      <c r="O31"/>
      <c r="P31"/>
      <c r="Q31"/>
      <c r="R31"/>
      <c r="S31"/>
      <c r="T31"/>
    </row>
    <row r="32" spans="1:20" ht="21.75" customHeight="1">
      <c r="C32" s="27">
        <f>D5</f>
        <v>0</v>
      </c>
      <c r="D32" s="27">
        <f>D12</f>
        <v>0</v>
      </c>
      <c r="E32" s="38">
        <f>D13</f>
        <v>0</v>
      </c>
      <c r="F32" s="58">
        <f>ROUNDDOWN(MIN(E32*75%),-3)</f>
        <v>0</v>
      </c>
      <c r="G32" s="59"/>
      <c r="H32" s="34">
        <f>C32+F32</f>
        <v>0</v>
      </c>
      <c r="I32" s="60"/>
      <c r="J32" s="61"/>
      <c r="L32"/>
      <c r="M32"/>
      <c r="N32"/>
      <c r="O32"/>
      <c r="P32"/>
      <c r="Q32"/>
      <c r="R32"/>
      <c r="S32"/>
      <c r="T32"/>
    </row>
    <row r="33" spans="3:20" ht="21.75" customHeight="1">
      <c r="C33" s="10"/>
      <c r="D33" s="10"/>
      <c r="E33" s="10"/>
      <c r="F33" s="28"/>
      <c r="G33" s="28"/>
      <c r="J33" s="13"/>
      <c r="L33"/>
      <c r="M33"/>
      <c r="N33"/>
      <c r="O33"/>
      <c r="P33"/>
      <c r="Q33"/>
      <c r="R33"/>
      <c r="S33"/>
      <c r="T33"/>
    </row>
    <row r="34" spans="3:20" ht="21.75" customHeight="1">
      <c r="C34" s="48" t="s">
        <v>50</v>
      </c>
      <c r="D34" s="48" t="s">
        <v>51</v>
      </c>
      <c r="E34" s="62" t="s">
        <v>52</v>
      </c>
      <c r="F34" s="62"/>
      <c r="G34" s="39"/>
      <c r="I34" s="63" t="s">
        <v>53</v>
      </c>
      <c r="J34" s="64"/>
      <c r="L34"/>
      <c r="M34"/>
      <c r="N34"/>
      <c r="O34"/>
      <c r="P34"/>
      <c r="Q34"/>
      <c r="R34"/>
      <c r="S34"/>
      <c r="T34"/>
    </row>
    <row r="35" spans="3:20" ht="21.75" customHeight="1" thickBot="1">
      <c r="C35" s="45">
        <v>0</v>
      </c>
      <c r="D35" s="27">
        <v>165000</v>
      </c>
      <c r="E35" s="58">
        <f>D35-C35</f>
        <v>165000</v>
      </c>
      <c r="F35" s="59"/>
      <c r="G35" s="40"/>
      <c r="I35" s="65">
        <f>ROUNDDOWN(MIN(E35,H32),-3)</f>
        <v>0</v>
      </c>
      <c r="J35" s="66"/>
    </row>
    <row r="36" spans="3:20" ht="24" customHeight="1">
      <c r="I36" s="54" t="s">
        <v>25</v>
      </c>
      <c r="J36" s="55"/>
    </row>
    <row r="37" spans="3:20" ht="24.6" customHeight="1" thickBot="1">
      <c r="I37" s="56">
        <f>ROUNDDOWN(MIN(D12,I35),-3)</f>
        <v>0</v>
      </c>
      <c r="J37" s="57"/>
    </row>
  </sheetData>
  <mergeCells count="60">
    <mergeCell ref="F10:J10"/>
    <mergeCell ref="D11:E11"/>
    <mergeCell ref="A2:J2"/>
    <mergeCell ref="F3:H3"/>
    <mergeCell ref="A4:C4"/>
    <mergeCell ref="D4:E4"/>
    <mergeCell ref="F4:J4"/>
    <mergeCell ref="A5:C5"/>
    <mergeCell ref="D5:E5"/>
    <mergeCell ref="F5:J5"/>
    <mergeCell ref="B18:C18"/>
    <mergeCell ref="G18:H18"/>
    <mergeCell ref="F11:J11"/>
    <mergeCell ref="A12:C13"/>
    <mergeCell ref="D12:E12"/>
    <mergeCell ref="F12:J12"/>
    <mergeCell ref="D13:E13"/>
    <mergeCell ref="F13:J13"/>
    <mergeCell ref="A7:B11"/>
    <mergeCell ref="D7:E7"/>
    <mergeCell ref="F7:J7"/>
    <mergeCell ref="D8:E8"/>
    <mergeCell ref="F8:J8"/>
    <mergeCell ref="D9:E9"/>
    <mergeCell ref="F9:J9"/>
    <mergeCell ref="D10:E10"/>
    <mergeCell ref="A15:D15"/>
    <mergeCell ref="B16:C16"/>
    <mergeCell ref="G16:H16"/>
    <mergeCell ref="B17:C17"/>
    <mergeCell ref="G17:H17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G26:H26"/>
    <mergeCell ref="H27:I27"/>
    <mergeCell ref="C30:C31"/>
    <mergeCell ref="D30:E30"/>
    <mergeCell ref="F30:G31"/>
    <mergeCell ref="H30:H31"/>
    <mergeCell ref="I30:J30"/>
    <mergeCell ref="I36:J36"/>
    <mergeCell ref="I37:J37"/>
    <mergeCell ref="F32:G32"/>
    <mergeCell ref="I32:J32"/>
    <mergeCell ref="E34:F34"/>
    <mergeCell ref="I34:J34"/>
    <mergeCell ref="E35:F35"/>
    <mergeCell ref="I35:J3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605F-CB28-4EA6-BF48-669B5B97153F}">
  <dimension ref="A1:T37"/>
  <sheetViews>
    <sheetView view="pageBreakPreview" topLeftCell="A13" zoomScaleNormal="100" zoomScaleSheetLayoutView="100" workbookViewId="0">
      <selection activeCell="M12" sqref="M12"/>
    </sheetView>
  </sheetViews>
  <sheetFormatPr defaultColWidth="9.140625"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39</v>
      </c>
    </row>
    <row r="2" spans="1:10" ht="30" customHeigh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3.1" customHeight="1">
      <c r="A3" s="12" t="s">
        <v>1</v>
      </c>
      <c r="B3" s="12"/>
      <c r="C3" s="12"/>
      <c r="D3" s="11"/>
      <c r="E3" s="11"/>
      <c r="F3" s="101"/>
      <c r="G3" s="101"/>
      <c r="H3" s="101"/>
      <c r="I3" s="14"/>
      <c r="J3" s="13" t="s">
        <v>19</v>
      </c>
    </row>
    <row r="4" spans="1:10" s="9" customFormat="1" ht="23.1" customHeight="1">
      <c r="A4" s="102" t="s">
        <v>0</v>
      </c>
      <c r="B4" s="103"/>
      <c r="C4" s="104"/>
      <c r="D4" s="80" t="s">
        <v>2</v>
      </c>
      <c r="E4" s="80"/>
      <c r="F4" s="105" t="s">
        <v>3</v>
      </c>
      <c r="G4" s="106"/>
      <c r="H4" s="106"/>
      <c r="I4" s="106"/>
      <c r="J4" s="107"/>
    </row>
    <row r="5" spans="1:10" s="9" customFormat="1" ht="23.1" customHeight="1">
      <c r="A5" s="108" t="s">
        <v>44</v>
      </c>
      <c r="B5" s="108"/>
      <c r="C5" s="108"/>
      <c r="D5" s="109">
        <f>1000*J27</f>
        <v>26000</v>
      </c>
      <c r="E5" s="109"/>
      <c r="F5" s="110" t="s">
        <v>22</v>
      </c>
      <c r="G5" s="110"/>
      <c r="H5" s="110"/>
      <c r="I5" s="110"/>
      <c r="J5" s="110"/>
    </row>
    <row r="6" spans="1:10" s="9" customFormat="1" ht="23.1" customHeight="1">
      <c r="A6" s="41"/>
      <c r="B6" s="41"/>
      <c r="C6" s="41"/>
      <c r="D6" s="42"/>
      <c r="E6" s="42"/>
      <c r="F6" s="43"/>
      <c r="G6" s="43"/>
      <c r="H6" s="43"/>
      <c r="I6" s="43"/>
      <c r="J6" s="43"/>
    </row>
    <row r="7" spans="1:10" s="9" customFormat="1" ht="23.1" customHeight="1">
      <c r="A7" s="97" t="s">
        <v>9</v>
      </c>
      <c r="B7" s="97"/>
      <c r="C7" s="44" t="s">
        <v>4</v>
      </c>
      <c r="D7" s="98"/>
      <c r="E7" s="98"/>
      <c r="F7" s="99"/>
      <c r="G7" s="99"/>
      <c r="H7" s="99"/>
      <c r="I7" s="99"/>
      <c r="J7" s="99"/>
    </row>
    <row r="8" spans="1:10" s="9" customFormat="1" ht="23.1" customHeight="1">
      <c r="A8" s="97"/>
      <c r="B8" s="97"/>
      <c r="C8" s="44" t="s">
        <v>5</v>
      </c>
      <c r="D8" s="98"/>
      <c r="E8" s="98"/>
      <c r="F8" s="87"/>
      <c r="G8" s="87"/>
      <c r="H8" s="87"/>
      <c r="I8" s="87"/>
      <c r="J8" s="87"/>
    </row>
    <row r="9" spans="1:10" s="9" customFormat="1" ht="23.1" customHeight="1">
      <c r="A9" s="97"/>
      <c r="B9" s="97"/>
      <c r="C9" s="44" t="s">
        <v>6</v>
      </c>
      <c r="D9" s="98">
        <v>353680</v>
      </c>
      <c r="E9" s="98"/>
      <c r="F9" s="87" t="s">
        <v>38</v>
      </c>
      <c r="G9" s="87"/>
      <c r="H9" s="87"/>
      <c r="I9" s="87"/>
      <c r="J9" s="87"/>
    </row>
    <row r="10" spans="1:10" s="9" customFormat="1" ht="23.1" customHeight="1">
      <c r="A10" s="97"/>
      <c r="B10" s="97"/>
      <c r="C10" s="44" t="s">
        <v>7</v>
      </c>
      <c r="D10" s="98"/>
      <c r="E10" s="98"/>
      <c r="F10" s="87"/>
      <c r="G10" s="87"/>
      <c r="H10" s="87"/>
      <c r="I10" s="87"/>
      <c r="J10" s="87"/>
    </row>
    <row r="11" spans="1:10" s="9" customFormat="1" ht="23.1" customHeight="1">
      <c r="A11" s="97"/>
      <c r="B11" s="97"/>
      <c r="C11" s="44" t="s">
        <v>8</v>
      </c>
      <c r="D11" s="98"/>
      <c r="E11" s="98"/>
      <c r="F11" s="87"/>
      <c r="G11" s="87"/>
      <c r="H11" s="87"/>
      <c r="I11" s="87"/>
      <c r="J11" s="87"/>
    </row>
    <row r="12" spans="1:10" ht="23.1" customHeight="1">
      <c r="A12" s="88" t="s">
        <v>45</v>
      </c>
      <c r="B12" s="89"/>
      <c r="C12" s="90"/>
      <c r="D12" s="94">
        <f>SUM(D7:E11)</f>
        <v>353680</v>
      </c>
      <c r="E12" s="94"/>
      <c r="F12" s="95" t="s">
        <v>41</v>
      </c>
      <c r="G12" s="95"/>
      <c r="H12" s="95"/>
      <c r="I12" s="95"/>
      <c r="J12" s="96"/>
    </row>
    <row r="13" spans="1:10" ht="23.1" customHeight="1">
      <c r="A13" s="91"/>
      <c r="B13" s="92"/>
      <c r="C13" s="93"/>
      <c r="D13" s="94">
        <f>ROUNDDOWN(D12/1.1,0)</f>
        <v>321527</v>
      </c>
      <c r="E13" s="94"/>
      <c r="F13" s="95" t="s">
        <v>42</v>
      </c>
      <c r="G13" s="95"/>
      <c r="H13" s="95"/>
      <c r="I13" s="95"/>
      <c r="J13" s="96"/>
    </row>
    <row r="14" spans="1:10" ht="15" customHeight="1">
      <c r="A14" s="15"/>
      <c r="B14" s="15"/>
      <c r="C14" s="15"/>
      <c r="D14" s="15"/>
      <c r="E14" s="15"/>
      <c r="F14" s="8"/>
      <c r="G14" s="8"/>
      <c r="H14" s="8"/>
      <c r="I14" s="8"/>
      <c r="J14" s="8"/>
    </row>
    <row r="15" spans="1:10" ht="16.5" customHeight="1">
      <c r="A15" s="84" t="s">
        <v>10</v>
      </c>
      <c r="B15" s="84"/>
      <c r="C15" s="84"/>
      <c r="D15" s="84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5" t="s">
        <v>12</v>
      </c>
      <c r="C16" s="86"/>
      <c r="D16" s="6" t="s">
        <v>13</v>
      </c>
      <c r="E16" s="6" t="s">
        <v>14</v>
      </c>
      <c r="F16" s="6" t="s">
        <v>15</v>
      </c>
      <c r="G16" s="85" t="s">
        <v>16</v>
      </c>
      <c r="H16" s="86"/>
      <c r="I16" s="6" t="s">
        <v>17</v>
      </c>
      <c r="J16" s="18" t="s">
        <v>20</v>
      </c>
    </row>
    <row r="17" spans="1:20" ht="15.75" customHeight="1">
      <c r="A17" s="7">
        <v>1</v>
      </c>
      <c r="B17" s="67" t="s">
        <v>35</v>
      </c>
      <c r="C17" s="68"/>
      <c r="D17" s="23" t="s">
        <v>31</v>
      </c>
      <c r="E17" s="23" t="s">
        <v>27</v>
      </c>
      <c r="F17" s="32">
        <v>55</v>
      </c>
      <c r="G17" s="69" t="s">
        <v>37</v>
      </c>
      <c r="H17" s="70"/>
      <c r="I17" s="20">
        <v>33</v>
      </c>
      <c r="J17" s="20">
        <v>5</v>
      </c>
      <c r="K17" s="10"/>
    </row>
    <row r="18" spans="1:20" ht="15.75" customHeight="1">
      <c r="A18" s="7">
        <v>2</v>
      </c>
      <c r="B18" s="82" t="s">
        <v>36</v>
      </c>
      <c r="C18" s="83"/>
      <c r="D18" s="23" t="s">
        <v>32</v>
      </c>
      <c r="E18" s="23" t="s">
        <v>29</v>
      </c>
      <c r="F18" s="32">
        <v>50</v>
      </c>
      <c r="G18" s="69" t="s">
        <v>37</v>
      </c>
      <c r="H18" s="70"/>
      <c r="I18" s="20">
        <v>28</v>
      </c>
      <c r="J18" s="20">
        <v>5</v>
      </c>
      <c r="K18" s="10"/>
    </row>
    <row r="19" spans="1:20" ht="15.75" customHeight="1">
      <c r="A19" s="7">
        <v>3</v>
      </c>
      <c r="B19" s="82" t="s">
        <v>36</v>
      </c>
      <c r="C19" s="83"/>
      <c r="D19" s="23" t="s">
        <v>33</v>
      </c>
      <c r="E19" s="23" t="s">
        <v>28</v>
      </c>
      <c r="F19" s="32">
        <v>45</v>
      </c>
      <c r="G19" s="69" t="s">
        <v>37</v>
      </c>
      <c r="H19" s="70"/>
      <c r="I19" s="20">
        <v>23</v>
      </c>
      <c r="J19" s="20">
        <v>7</v>
      </c>
      <c r="K19" s="10"/>
    </row>
    <row r="20" spans="1:20" ht="15.75" customHeight="1">
      <c r="A20" s="7">
        <v>4</v>
      </c>
      <c r="B20" s="82" t="s">
        <v>36</v>
      </c>
      <c r="C20" s="83"/>
      <c r="D20" s="23" t="s">
        <v>34</v>
      </c>
      <c r="E20" s="23" t="s">
        <v>30</v>
      </c>
      <c r="F20" s="32">
        <v>40</v>
      </c>
      <c r="G20" s="69" t="s">
        <v>37</v>
      </c>
      <c r="H20" s="70"/>
      <c r="I20" s="20">
        <v>18</v>
      </c>
      <c r="J20" s="20">
        <v>9</v>
      </c>
      <c r="K20" s="10"/>
    </row>
    <row r="21" spans="1:20" ht="15.75" customHeight="1">
      <c r="A21" s="7">
        <v>5</v>
      </c>
      <c r="B21" s="67"/>
      <c r="C21" s="68"/>
      <c r="D21" s="19"/>
      <c r="E21" s="19"/>
      <c r="F21" s="32"/>
      <c r="G21" s="69"/>
      <c r="H21" s="70"/>
      <c r="I21" s="20"/>
      <c r="J21" s="20"/>
      <c r="K21" s="10"/>
    </row>
    <row r="22" spans="1:20" ht="15.75" customHeight="1">
      <c r="A22" s="7">
        <v>6</v>
      </c>
      <c r="B22" s="67"/>
      <c r="C22" s="68"/>
      <c r="D22" s="19"/>
      <c r="E22" s="19"/>
      <c r="F22" s="32"/>
      <c r="G22" s="69"/>
      <c r="H22" s="70"/>
      <c r="I22" s="21"/>
      <c r="J22" s="20"/>
      <c r="K22" s="10"/>
    </row>
    <row r="23" spans="1:20" ht="15.75" customHeight="1">
      <c r="A23" s="7">
        <v>7</v>
      </c>
      <c r="B23" s="67"/>
      <c r="C23" s="68"/>
      <c r="D23" s="21"/>
      <c r="E23" s="22"/>
      <c r="F23" s="32"/>
      <c r="G23" s="69"/>
      <c r="H23" s="70"/>
      <c r="I23" s="20"/>
      <c r="J23" s="20"/>
      <c r="K23" s="3"/>
    </row>
    <row r="24" spans="1:20" ht="15.75" customHeight="1">
      <c r="A24" s="7">
        <v>8</v>
      </c>
      <c r="B24" s="67"/>
      <c r="C24" s="68"/>
      <c r="D24" s="20"/>
      <c r="E24" s="19"/>
      <c r="F24" s="32"/>
      <c r="G24" s="69"/>
      <c r="H24" s="70"/>
      <c r="I24" s="20"/>
      <c r="J24" s="23"/>
      <c r="K24" s="3"/>
    </row>
    <row r="25" spans="1:20" ht="15.75" customHeight="1">
      <c r="A25" s="7">
        <v>9</v>
      </c>
      <c r="B25" s="67"/>
      <c r="C25" s="68"/>
      <c r="D25" s="20"/>
      <c r="E25" s="19"/>
      <c r="F25" s="32"/>
      <c r="G25" s="69"/>
      <c r="H25" s="70"/>
      <c r="I25" s="20"/>
      <c r="J25" s="23"/>
      <c r="K25" s="3"/>
    </row>
    <row r="26" spans="1:20" ht="15.75" customHeight="1">
      <c r="A26" s="7">
        <v>10</v>
      </c>
      <c r="B26" s="30"/>
      <c r="C26" s="31"/>
      <c r="D26" s="20"/>
      <c r="E26" s="19"/>
      <c r="F26" s="32"/>
      <c r="G26" s="69"/>
      <c r="H26" s="70"/>
      <c r="I26" s="20"/>
      <c r="J26" s="23"/>
      <c r="K26" s="3"/>
    </row>
    <row r="27" spans="1:20" ht="23.1" customHeight="1">
      <c r="A27" s="5"/>
      <c r="B27" s="24"/>
      <c r="C27" s="24"/>
      <c r="D27" s="25"/>
      <c r="E27" s="26"/>
      <c r="F27" s="17"/>
      <c r="G27" s="17"/>
      <c r="H27" s="71" t="s">
        <v>21</v>
      </c>
      <c r="I27" s="71"/>
      <c r="J27" s="16">
        <f>SUM(J17:J26)</f>
        <v>26</v>
      </c>
      <c r="K27" s="3"/>
    </row>
    <row r="28" spans="1:20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  <c r="L28"/>
      <c r="M28"/>
      <c r="N28"/>
      <c r="O28"/>
      <c r="P28"/>
      <c r="Q28"/>
      <c r="R28"/>
      <c r="S28"/>
      <c r="T28"/>
    </row>
    <row r="29" spans="1:20" ht="21.95" customHeight="1">
      <c r="A29" s="1" t="s">
        <v>23</v>
      </c>
      <c r="J29" s="36" t="s">
        <v>43</v>
      </c>
      <c r="L29"/>
      <c r="M29"/>
      <c r="N29"/>
      <c r="O29"/>
      <c r="P29"/>
      <c r="Q29"/>
      <c r="R29"/>
      <c r="S29"/>
      <c r="T29"/>
    </row>
    <row r="30" spans="1:20" ht="21.75" customHeight="1">
      <c r="C30" s="72" t="s">
        <v>24</v>
      </c>
      <c r="D30" s="74" t="s">
        <v>40</v>
      </c>
      <c r="E30" s="75"/>
      <c r="F30" s="76" t="s">
        <v>48</v>
      </c>
      <c r="G30" s="77"/>
      <c r="H30" s="80" t="s">
        <v>49</v>
      </c>
      <c r="I30" s="60"/>
      <c r="J30" s="61"/>
      <c r="L30"/>
      <c r="M30"/>
      <c r="N30"/>
      <c r="O30"/>
      <c r="P30"/>
      <c r="Q30"/>
      <c r="R30"/>
      <c r="S30"/>
      <c r="T30"/>
    </row>
    <row r="31" spans="1:20" ht="21.75" customHeight="1">
      <c r="C31" s="73"/>
      <c r="D31" s="33" t="s">
        <v>46</v>
      </c>
      <c r="E31" s="6" t="s">
        <v>47</v>
      </c>
      <c r="F31" s="78"/>
      <c r="G31" s="79"/>
      <c r="H31" s="81"/>
      <c r="I31" s="37"/>
      <c r="J31" s="35"/>
      <c r="L31"/>
      <c r="M31"/>
      <c r="N31"/>
      <c r="O31"/>
      <c r="P31"/>
      <c r="Q31"/>
      <c r="R31"/>
      <c r="S31"/>
      <c r="T31"/>
    </row>
    <row r="32" spans="1:20" ht="21.75" customHeight="1">
      <c r="C32" s="27">
        <f>D5</f>
        <v>26000</v>
      </c>
      <c r="D32" s="27">
        <f>D12</f>
        <v>353680</v>
      </c>
      <c r="E32" s="38">
        <f>D13</f>
        <v>321527</v>
      </c>
      <c r="F32" s="58">
        <f>ROUNDDOWN(MIN(E32*75%),-3)</f>
        <v>241000</v>
      </c>
      <c r="G32" s="59"/>
      <c r="H32" s="34">
        <f>C32+F32</f>
        <v>267000</v>
      </c>
      <c r="I32" s="60"/>
      <c r="J32" s="61"/>
      <c r="L32"/>
      <c r="M32"/>
      <c r="N32"/>
      <c r="O32"/>
      <c r="P32"/>
      <c r="Q32"/>
      <c r="R32"/>
      <c r="S32"/>
      <c r="T32"/>
    </row>
    <row r="33" spans="3:20" ht="21.75" customHeight="1">
      <c r="C33" s="10"/>
      <c r="D33" s="10"/>
      <c r="E33" s="10"/>
      <c r="F33" s="28"/>
      <c r="G33" s="28"/>
      <c r="J33" s="13"/>
      <c r="L33"/>
      <c r="M33"/>
      <c r="N33"/>
      <c r="O33"/>
      <c r="P33"/>
      <c r="Q33"/>
      <c r="R33"/>
      <c r="S33"/>
      <c r="T33"/>
    </row>
    <row r="34" spans="3:20" ht="21.75" customHeight="1">
      <c r="C34" s="29" t="s">
        <v>50</v>
      </c>
      <c r="D34" s="29" t="s">
        <v>51</v>
      </c>
      <c r="E34" s="62" t="s">
        <v>52</v>
      </c>
      <c r="F34" s="62"/>
      <c r="G34" s="39"/>
      <c r="I34" s="63" t="s">
        <v>53</v>
      </c>
      <c r="J34" s="64"/>
      <c r="L34"/>
      <c r="M34"/>
      <c r="N34"/>
      <c r="O34"/>
      <c r="P34"/>
      <c r="Q34"/>
      <c r="R34"/>
      <c r="S34"/>
      <c r="T34"/>
    </row>
    <row r="35" spans="3:20" ht="21.75" customHeight="1" thickBot="1">
      <c r="C35" s="45">
        <v>0</v>
      </c>
      <c r="D35" s="27">
        <v>165000</v>
      </c>
      <c r="E35" s="58">
        <f>D35-C35</f>
        <v>165000</v>
      </c>
      <c r="F35" s="59"/>
      <c r="G35" s="40"/>
      <c r="I35" s="65">
        <f>ROUNDDOWN(MIN(E35,H32),-3)</f>
        <v>165000</v>
      </c>
      <c r="J35" s="66"/>
    </row>
    <row r="36" spans="3:20" ht="24" customHeight="1">
      <c r="I36" s="54" t="s">
        <v>25</v>
      </c>
      <c r="J36" s="55"/>
    </row>
    <row r="37" spans="3:20" ht="24.6" customHeight="1" thickBot="1">
      <c r="I37" s="56">
        <f>ROUNDDOWN(MIN(D12,I35),-3)</f>
        <v>165000</v>
      </c>
      <c r="J37" s="57"/>
    </row>
  </sheetData>
  <mergeCells count="60">
    <mergeCell ref="I34:J34"/>
    <mergeCell ref="I35:J35"/>
    <mergeCell ref="B21:C21"/>
    <mergeCell ref="E34:F34"/>
    <mergeCell ref="I36:J36"/>
    <mergeCell ref="E35:F35"/>
    <mergeCell ref="G21:H21"/>
    <mergeCell ref="G22:H22"/>
    <mergeCell ref="I37:J37"/>
    <mergeCell ref="B23:C23"/>
    <mergeCell ref="B24:C24"/>
    <mergeCell ref="B25:C25"/>
    <mergeCell ref="H27:I27"/>
    <mergeCell ref="I32:J32"/>
    <mergeCell ref="F32:G32"/>
    <mergeCell ref="D30:E30"/>
    <mergeCell ref="G25:H25"/>
    <mergeCell ref="G26:H26"/>
    <mergeCell ref="C30:C31"/>
    <mergeCell ref="F30:G31"/>
    <mergeCell ref="I30:J30"/>
    <mergeCell ref="G23:H23"/>
    <mergeCell ref="G24:H24"/>
    <mergeCell ref="H30:H31"/>
    <mergeCell ref="D11:E11"/>
    <mergeCell ref="B17:C17"/>
    <mergeCell ref="B18:C18"/>
    <mergeCell ref="B19:C19"/>
    <mergeCell ref="B20:C20"/>
    <mergeCell ref="F8:J8"/>
    <mergeCell ref="D9:E9"/>
    <mergeCell ref="F9:J9"/>
    <mergeCell ref="D10:E10"/>
    <mergeCell ref="F10:J10"/>
    <mergeCell ref="A2:J2"/>
    <mergeCell ref="F3:H3"/>
    <mergeCell ref="A4:C4"/>
    <mergeCell ref="D4:E4"/>
    <mergeCell ref="F4:J4"/>
    <mergeCell ref="A5:C5"/>
    <mergeCell ref="D5:E5"/>
    <mergeCell ref="F5:J5"/>
    <mergeCell ref="B22:C22"/>
    <mergeCell ref="F11:J11"/>
    <mergeCell ref="D12:E12"/>
    <mergeCell ref="F12:J12"/>
    <mergeCell ref="A15:D15"/>
    <mergeCell ref="D13:E13"/>
    <mergeCell ref="F13:J13"/>
    <mergeCell ref="A12:C13"/>
    <mergeCell ref="B16:C16"/>
    <mergeCell ref="A7:B11"/>
    <mergeCell ref="D7:E7"/>
    <mergeCell ref="F7:J7"/>
    <mergeCell ref="D8:E8"/>
    <mergeCell ref="G16:H16"/>
    <mergeCell ref="G17:H17"/>
    <mergeCell ref="G18:H18"/>
    <mergeCell ref="G19:H19"/>
    <mergeCell ref="G20:H20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補助金計算書</vt:lpstr>
      <vt:lpstr>記載例</vt:lpstr>
      <vt:lpstr>記載例!Print_Area</vt:lpstr>
      <vt:lpstr>補助金計算書!Print_Area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大学・私学振興課</dc:creator>
  <cp:keywords/>
  <dc:description/>
  <cp:lastModifiedBy>沼田　祐一</cp:lastModifiedBy>
  <cp:revision/>
  <cp:lastPrinted>2025-11-07T08:07:07Z</cp:lastPrinted>
  <dcterms:created xsi:type="dcterms:W3CDTF">2009-03-23T06:56:51Z</dcterms:created>
  <dcterms:modified xsi:type="dcterms:W3CDTF">2025-11-13T04:11:30Z</dcterms:modified>
  <cp:category/>
  <cp:contentStatus/>
</cp:coreProperties>
</file>