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75" activeTab="0"/>
  </bookViews>
  <sheets>
    <sheet name="合計" sheetId="1" r:id="rId1"/>
  </sheets>
  <definedNames/>
  <calcPr fullCalcOnLoad="1"/>
</workbook>
</file>

<file path=xl/sharedStrings.xml><?xml version="1.0" encoding="utf-8"?>
<sst xmlns="http://schemas.openxmlformats.org/spreadsheetml/2006/main" count="125" uniqueCount="58">
  <si>
    <t>事業実績</t>
  </si>
  <si>
    <t>　</t>
  </si>
  <si>
    <t>料金収入</t>
  </si>
  <si>
    <t>うち支払利息</t>
  </si>
  <si>
    <t>補てん財源の残高</t>
  </si>
  <si>
    <t>企業債残高</t>
  </si>
  <si>
    <t>長期借入金残高</t>
  </si>
  <si>
    <t>合　　　　　　計</t>
  </si>
  <si>
    <t>ゴルフ場事業</t>
  </si>
  <si>
    <t>賃貸ビル事業</t>
  </si>
  <si>
    <t>経営総合管理事業</t>
  </si>
  <si>
    <t>（分譲面積）</t>
  </si>
  <si>
    <t>（販売電力量）</t>
  </si>
  <si>
    <t>（賃貸面積）</t>
  </si>
  <si>
    <t>（単位：百万円）</t>
  </si>
  <si>
    <t>　 －</t>
  </si>
  <si>
    <t>－</t>
  </si>
  <si>
    <t>（利用人員）</t>
  </si>
  <si>
    <t>　 －</t>
  </si>
  <si>
    <t>－</t>
  </si>
  <si>
    <t>　 －</t>
  </si>
  <si>
    <t>－</t>
  </si>
  <si>
    <t>－</t>
  </si>
  <si>
    <t>（供給水量：5市町1企業団）</t>
  </si>
  <si>
    <t>（供給水量：49事業所）</t>
  </si>
  <si>
    <t>平　成　２６　年　度　　企　業　局　事　業　別　決　算　概　要</t>
  </si>
  <si>
    <t>Ｈ２５</t>
  </si>
  <si>
    <t>Ｈ２６</t>
  </si>
  <si>
    <t xml:space="preserve">電 気 事 業 </t>
  </si>
  <si>
    <t>水 道 事 業</t>
  </si>
  <si>
    <t>工業用水道事業</t>
  </si>
  <si>
    <t>用地造成事業</t>
  </si>
  <si>
    <t>施　　設　　管　　理　　事　　業　</t>
  </si>
  <si>
    <t>－</t>
  </si>
  <si>
    <t>資本的収支</t>
  </si>
  <si>
    <t>－</t>
  </si>
  <si>
    <t>うち未処分利益剰余金変動額</t>
  </si>
  <si>
    <t>－</t>
  </si>
  <si>
    <t>－</t>
  </si>
  <si>
    <t>損益計算書※</t>
  </si>
  <si>
    <t>※損益計算書は税抜表示</t>
  </si>
  <si>
    <t>備　　考</t>
  </si>
  <si>
    <t>・当年度末処分利益剰余金の用地、ゴルフ、賃貸ビル欄で、△の数字は累積欠損金額を表示</t>
  </si>
  <si>
    <t>当年度未処分利益剰余金</t>
  </si>
  <si>
    <t>〔償 還 額〕</t>
  </si>
  <si>
    <t xml:space="preserve">営業収益①  </t>
  </si>
  <si>
    <t xml:space="preserve">営業外収益②   </t>
  </si>
  <si>
    <t>資料　１</t>
  </si>
  <si>
    <t>収益(①＋②）③</t>
  </si>
  <si>
    <t>費用④</t>
  </si>
  <si>
    <t>経常損益（③－④）⑤</t>
  </si>
  <si>
    <t>特別利益⑥  　</t>
  </si>
  <si>
    <t xml:space="preserve">特別損失⑦  　 </t>
  </si>
  <si>
    <t>純損益（⑤＋⑥－⑦）  　</t>
  </si>
  <si>
    <t xml:space="preserve">収入 ⑧     </t>
  </si>
  <si>
    <t xml:space="preserve">支出⑨       </t>
  </si>
  <si>
    <t xml:space="preserve">差引（⑧－⑨） </t>
  </si>
  <si>
    <t>前年対比％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</si>
</sst>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E+00"/>
    <numFmt numFmtId="185" formatCode="[&lt;=999]000;[&lt;=99999]000\-00;000\-0000"/>
    <numFmt numFmtId="186" formatCode="#,##0;&quot;▲ &quot;#,##0"/>
    <numFmt numFmtId="187" formatCode="#,##0;&quot;△ &quot;#,##0"/>
    <numFmt numFmtId="188" formatCode="0_ ;[Red]\-0\ "/>
    <numFmt numFmtId="189" formatCode="0.0"/>
    <numFmt numFmtId="190" formatCode="0.0_ ;[Red]\-0.0\ "/>
    <numFmt numFmtId="191" formatCode="0.000"/>
    <numFmt numFmtId="192" formatCode="0.00_ ;[Red]\-0.00\ "/>
    <numFmt numFmtId="193" formatCode="#,##0.0_ ;[Red]\-#,##0.0\ "/>
    <numFmt numFmtId="194" formatCode="#,##0_ ;[Red]\-#,##0\ "/>
    <numFmt numFmtId="195" formatCode="#,##0;&quot;△&quot;* #,##0"/>
    <numFmt numFmtId="196" formatCode="#,##0&quot;Mwh&quot;"/>
    <numFmt numFmtId="197" formatCode="&quot;〔&quot;#,##0&quot;〕&quot;"/>
    <numFmt numFmtId="198" formatCode="#,##0&quot;千m3&quot;"/>
    <numFmt numFmtId="199" formatCode="#,##0&quot;ha&quot;"/>
    <numFmt numFmtId="200" formatCode="#,##0.0&quot;ha&quot;"/>
    <numFmt numFmtId="201" formatCode="#,##0.0&quot;人&quot;"/>
    <numFmt numFmtId="202" formatCode="#,##0&quot;人&quot;"/>
    <numFmt numFmtId="203" formatCode="0.0%"/>
    <numFmt numFmtId="204" formatCode="#,##0.0_);[Red]\(#,##0.0\)"/>
    <numFmt numFmtId="205" formatCode="0.0;&quot;△ &quot;0.0"/>
    <numFmt numFmtId="206" formatCode="#,##0.00&quot;㎡&quot;"/>
    <numFmt numFmtId="207" formatCode="#,##0.0;[Red]\-#,##0.0"/>
    <numFmt numFmtId="208" formatCode="#,###&quot;千&quot;&quot;㎥&quot;"/>
    <numFmt numFmtId="209" formatCode="0;&quot;△ &quot;0"/>
    <numFmt numFmtId="210" formatCode="0.0_);[Red]\(0.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&quot;MWh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medium"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195" fontId="0" fillId="0" borderId="13" xfId="49" applyNumberFormat="1" applyFont="1" applyFill="1" applyBorder="1" applyAlignment="1">
      <alignment vertical="center"/>
    </xf>
    <xf numFmtId="195" fontId="0" fillId="0" borderId="14" xfId="49" applyNumberFormat="1" applyFont="1" applyFill="1" applyBorder="1" applyAlignment="1">
      <alignment vertical="center"/>
    </xf>
    <xf numFmtId="195" fontId="0" fillId="0" borderId="15" xfId="49" applyNumberFormat="1" applyFont="1" applyFill="1" applyBorder="1" applyAlignment="1">
      <alignment vertical="center"/>
    </xf>
    <xf numFmtId="195" fontId="0" fillId="0" borderId="16" xfId="49" applyNumberFormat="1" applyFont="1" applyFill="1" applyBorder="1" applyAlignment="1">
      <alignment vertical="center"/>
    </xf>
    <xf numFmtId="195" fontId="0" fillId="0" borderId="17" xfId="49" applyNumberFormat="1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vertical="center"/>
    </xf>
    <xf numFmtId="195" fontId="0" fillId="0" borderId="20" xfId="49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195" fontId="0" fillId="0" borderId="26" xfId="49" applyNumberFormat="1" applyFont="1" applyFill="1" applyBorder="1" applyAlignment="1">
      <alignment vertical="center"/>
    </xf>
    <xf numFmtId="195" fontId="0" fillId="0" borderId="27" xfId="49" applyNumberFormat="1" applyFont="1" applyFill="1" applyBorder="1" applyAlignment="1">
      <alignment vertical="center"/>
    </xf>
    <xf numFmtId="195" fontId="0" fillId="0" borderId="28" xfId="49" applyNumberFormat="1" applyFont="1" applyFill="1" applyBorder="1" applyAlignment="1">
      <alignment vertical="center"/>
    </xf>
    <xf numFmtId="195" fontId="0" fillId="0" borderId="29" xfId="49" applyNumberFormat="1" applyFont="1" applyFill="1" applyBorder="1" applyAlignment="1">
      <alignment vertical="center"/>
    </xf>
    <xf numFmtId="197" fontId="0" fillId="0" borderId="30" xfId="49" applyNumberFormat="1" applyFont="1" applyFill="1" applyBorder="1" applyAlignment="1">
      <alignment horizontal="right" vertical="center"/>
    </xf>
    <xf numFmtId="195" fontId="0" fillId="0" borderId="31" xfId="49" applyNumberFormat="1" applyFont="1" applyFill="1" applyBorder="1" applyAlignment="1">
      <alignment vertical="center"/>
    </xf>
    <xf numFmtId="195" fontId="0" fillId="0" borderId="20" xfId="49" applyNumberFormat="1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197" fontId="0" fillId="0" borderId="0" xfId="49" applyNumberFormat="1" applyFont="1" applyFill="1" applyBorder="1" applyAlignment="1">
      <alignment vertical="center"/>
    </xf>
    <xf numFmtId="195" fontId="0" fillId="0" borderId="14" xfId="49" applyNumberFormat="1" applyFont="1" applyFill="1" applyBorder="1" applyAlignment="1">
      <alignment vertical="center"/>
    </xf>
    <xf numFmtId="195" fontId="0" fillId="0" borderId="16" xfId="49" applyNumberFormat="1" applyFont="1" applyFill="1" applyBorder="1" applyAlignment="1">
      <alignment vertical="center"/>
    </xf>
    <xf numFmtId="195" fontId="0" fillId="0" borderId="17" xfId="49" applyNumberFormat="1" applyFont="1" applyFill="1" applyBorder="1" applyAlignment="1">
      <alignment vertical="center"/>
    </xf>
    <xf numFmtId="197" fontId="0" fillId="0" borderId="26" xfId="49" applyNumberFormat="1" applyFont="1" applyFill="1" applyBorder="1" applyAlignment="1">
      <alignment vertical="center"/>
    </xf>
    <xf numFmtId="195" fontId="0" fillId="0" borderId="33" xfId="49" applyNumberFormat="1" applyFont="1" applyFill="1" applyBorder="1" applyAlignment="1">
      <alignment vertical="center"/>
    </xf>
    <xf numFmtId="195" fontId="0" fillId="0" borderId="34" xfId="49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49" fontId="0" fillId="0" borderId="0" xfId="0" applyNumberFormat="1" applyFill="1" applyAlignment="1">
      <alignment vertical="center"/>
    </xf>
    <xf numFmtId="195" fontId="0" fillId="0" borderId="33" xfId="49" applyNumberFormat="1" applyFont="1" applyFill="1" applyBorder="1" applyAlignment="1">
      <alignment vertical="center"/>
    </xf>
    <xf numFmtId="195" fontId="0" fillId="0" borderId="34" xfId="49" applyNumberFormat="1" applyFont="1" applyFill="1" applyBorder="1" applyAlignment="1">
      <alignment vertical="center"/>
    </xf>
    <xf numFmtId="195" fontId="0" fillId="0" borderId="32" xfId="49" applyNumberFormat="1" applyFont="1" applyFill="1" applyBorder="1" applyAlignment="1">
      <alignment vertical="center"/>
    </xf>
    <xf numFmtId="195" fontId="0" fillId="0" borderId="35" xfId="49" applyNumberFormat="1" applyFont="1" applyFill="1" applyBorder="1" applyAlignment="1">
      <alignment vertical="center"/>
    </xf>
    <xf numFmtId="195" fontId="0" fillId="0" borderId="35" xfId="49" applyNumberFormat="1" applyFont="1" applyFill="1" applyBorder="1" applyAlignment="1">
      <alignment vertical="center"/>
    </xf>
    <xf numFmtId="197" fontId="0" fillId="0" borderId="23" xfId="49" applyNumberFormat="1" applyFont="1" applyFill="1" applyBorder="1" applyAlignment="1">
      <alignment horizontal="right" vertical="center"/>
    </xf>
    <xf numFmtId="0" fontId="3" fillId="0" borderId="36" xfId="0" applyFont="1" applyFill="1" applyBorder="1" applyAlignment="1">
      <alignment vertical="center"/>
    </xf>
    <xf numFmtId="195" fontId="0" fillId="0" borderId="37" xfId="49" applyNumberFormat="1" applyFont="1" applyFill="1" applyBorder="1" applyAlignment="1">
      <alignment vertical="center"/>
    </xf>
    <xf numFmtId="195" fontId="0" fillId="0" borderId="38" xfId="49" applyNumberFormat="1" applyFont="1" applyFill="1" applyBorder="1" applyAlignment="1">
      <alignment vertical="center"/>
    </xf>
    <xf numFmtId="195" fontId="0" fillId="0" borderId="0" xfId="49" applyNumberFormat="1" applyFont="1" applyFill="1" applyBorder="1" applyAlignment="1">
      <alignment vertical="center"/>
    </xf>
    <xf numFmtId="195" fontId="0" fillId="0" borderId="27" xfId="49" applyNumberFormat="1" applyFont="1" applyFill="1" applyBorder="1" applyAlignment="1">
      <alignment vertical="center"/>
    </xf>
    <xf numFmtId="195" fontId="0" fillId="0" borderId="31" xfId="49" applyNumberFormat="1" applyFont="1" applyFill="1" applyBorder="1" applyAlignment="1">
      <alignment vertical="center"/>
    </xf>
    <xf numFmtId="195" fontId="0" fillId="0" borderId="32" xfId="49" applyNumberFormat="1" applyFont="1" applyFill="1" applyBorder="1" applyAlignment="1">
      <alignment vertical="center"/>
    </xf>
    <xf numFmtId="195" fontId="0" fillId="0" borderId="12" xfId="49" applyNumberFormat="1" applyFont="1" applyFill="1" applyBorder="1" applyAlignment="1">
      <alignment vertical="center"/>
    </xf>
    <xf numFmtId="195" fontId="0" fillId="33" borderId="33" xfId="49" applyNumberFormat="1" applyFont="1" applyFill="1" applyBorder="1" applyAlignment="1">
      <alignment vertical="center"/>
    </xf>
    <xf numFmtId="195" fontId="0" fillId="33" borderId="34" xfId="49" applyNumberFormat="1" applyFont="1" applyFill="1" applyBorder="1" applyAlignment="1">
      <alignment vertical="center"/>
    </xf>
    <xf numFmtId="195" fontId="0" fillId="33" borderId="19" xfId="49" applyNumberFormat="1" applyFont="1" applyFill="1" applyBorder="1" applyAlignment="1">
      <alignment vertical="center"/>
    </xf>
    <xf numFmtId="195" fontId="0" fillId="33" borderId="14" xfId="49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0" fontId="3" fillId="6" borderId="39" xfId="0" applyFont="1" applyFill="1" applyBorder="1" applyAlignment="1">
      <alignment vertical="center"/>
    </xf>
    <xf numFmtId="0" fontId="3" fillId="6" borderId="38" xfId="0" applyFont="1" applyFill="1" applyBorder="1" applyAlignment="1">
      <alignment vertical="center"/>
    </xf>
    <xf numFmtId="0" fontId="2" fillId="6" borderId="27" xfId="0" applyFont="1" applyFill="1" applyBorder="1" applyAlignment="1">
      <alignment horizontal="right" vertical="center"/>
    </xf>
    <xf numFmtId="0" fontId="2" fillId="6" borderId="38" xfId="0" applyFont="1" applyFill="1" applyBorder="1" applyAlignment="1">
      <alignment horizontal="right" vertical="center"/>
    </xf>
    <xf numFmtId="0" fontId="0" fillId="6" borderId="12" xfId="0" applyFill="1" applyBorder="1" applyAlignment="1">
      <alignment vertical="center"/>
    </xf>
    <xf numFmtId="0" fontId="0" fillId="6" borderId="27" xfId="0" applyFill="1" applyBorder="1" applyAlignment="1">
      <alignment vertical="center"/>
    </xf>
    <xf numFmtId="208" fontId="3" fillId="6" borderId="16" xfId="49" applyNumberFormat="1" applyFont="1" applyFill="1" applyBorder="1" applyAlignment="1">
      <alignment horizontal="center" vertical="center" shrinkToFit="1"/>
    </xf>
    <xf numFmtId="200" fontId="0" fillId="6" borderId="40" xfId="49" applyNumberFormat="1" applyFont="1" applyFill="1" applyBorder="1" applyAlignment="1">
      <alignment horizontal="right" vertical="center"/>
    </xf>
    <xf numFmtId="200" fontId="0" fillId="6" borderId="16" xfId="49" applyNumberFormat="1" applyFont="1" applyFill="1" applyBorder="1" applyAlignment="1">
      <alignment horizontal="right" vertical="center"/>
    </xf>
    <xf numFmtId="202" fontId="0" fillId="6" borderId="19" xfId="49" applyNumberFormat="1" applyFont="1" applyFill="1" applyBorder="1" applyAlignment="1">
      <alignment horizontal="center" vertical="center" shrinkToFit="1"/>
    </xf>
    <xf numFmtId="202" fontId="0" fillId="6" borderId="16" xfId="49" applyNumberFormat="1" applyFont="1" applyFill="1" applyBorder="1" applyAlignment="1">
      <alignment horizontal="center" vertical="center" shrinkToFit="1"/>
    </xf>
    <xf numFmtId="206" fontId="0" fillId="6" borderId="19" xfId="49" applyNumberFormat="1" applyFont="1" applyFill="1" applyBorder="1" applyAlignment="1">
      <alignment horizontal="right" vertical="center" shrinkToFit="1"/>
    </xf>
    <xf numFmtId="206" fontId="0" fillId="6" borderId="16" xfId="49" applyNumberFormat="1" applyFont="1" applyFill="1" applyBorder="1" applyAlignment="1">
      <alignment horizontal="right" vertical="center" shrinkToFit="1"/>
    </xf>
    <xf numFmtId="189" fontId="0" fillId="6" borderId="19" xfId="49" applyNumberFormat="1" applyFont="1" applyFill="1" applyBorder="1" applyAlignment="1">
      <alignment horizontal="right" vertical="center"/>
    </xf>
    <xf numFmtId="189" fontId="0" fillId="6" borderId="16" xfId="49" applyNumberFormat="1" applyFont="1" applyFill="1" applyBorder="1" applyAlignment="1">
      <alignment horizontal="right" vertical="center"/>
    </xf>
    <xf numFmtId="38" fontId="0" fillId="6" borderId="15" xfId="49" applyFont="1" applyFill="1" applyBorder="1" applyAlignment="1">
      <alignment vertical="center"/>
    </xf>
    <xf numFmtId="38" fontId="0" fillId="6" borderId="16" xfId="49" applyFont="1" applyFill="1" applyBorder="1" applyAlignment="1">
      <alignment vertical="center"/>
    </xf>
    <xf numFmtId="195" fontId="0" fillId="6" borderId="10" xfId="49" applyNumberFormat="1" applyFont="1" applyFill="1" applyBorder="1" applyAlignment="1">
      <alignment vertical="center"/>
    </xf>
    <xf numFmtId="195" fontId="0" fillId="6" borderId="41" xfId="49" applyNumberFormat="1" applyFont="1" applyFill="1" applyBorder="1" applyAlignment="1">
      <alignment vertical="center"/>
    </xf>
    <xf numFmtId="195" fontId="0" fillId="6" borderId="42" xfId="49" applyNumberFormat="1" applyFont="1" applyFill="1" applyBorder="1" applyAlignment="1">
      <alignment vertical="center"/>
    </xf>
    <xf numFmtId="195" fontId="0" fillId="6" borderId="42" xfId="49" applyNumberFormat="1" applyFont="1" applyFill="1" applyBorder="1" applyAlignment="1">
      <alignment horizontal="center" vertical="center"/>
    </xf>
    <xf numFmtId="195" fontId="0" fillId="6" borderId="41" xfId="49" applyNumberFormat="1" applyFont="1" applyFill="1" applyBorder="1" applyAlignment="1">
      <alignment horizontal="center" vertical="center"/>
    </xf>
    <xf numFmtId="195" fontId="0" fillId="6" borderId="43" xfId="49" applyNumberFormat="1" applyFont="1" applyFill="1" applyBorder="1" applyAlignment="1">
      <alignment vertical="center"/>
    </xf>
    <xf numFmtId="195" fontId="0" fillId="6" borderId="44" xfId="49" applyNumberFormat="1" applyFont="1" applyFill="1" applyBorder="1" applyAlignment="1">
      <alignment vertical="center"/>
    </xf>
    <xf numFmtId="195" fontId="0" fillId="6" borderId="20" xfId="49" applyNumberFormat="1" applyFont="1" applyFill="1" applyBorder="1" applyAlignment="1">
      <alignment vertical="center"/>
    </xf>
    <xf numFmtId="195" fontId="0" fillId="6" borderId="34" xfId="49" applyNumberFormat="1" applyFont="1" applyFill="1" applyBorder="1" applyAlignment="1">
      <alignment vertical="center"/>
    </xf>
    <xf numFmtId="195" fontId="0" fillId="6" borderId="17" xfId="49" applyNumberFormat="1" applyFont="1" applyFill="1" applyBorder="1" applyAlignment="1">
      <alignment vertical="center"/>
    </xf>
    <xf numFmtId="0" fontId="3" fillId="6" borderId="38" xfId="0" applyFont="1" applyFill="1" applyBorder="1" applyAlignment="1">
      <alignment vertical="center"/>
    </xf>
    <xf numFmtId="215" fontId="3" fillId="6" borderId="45" xfId="49" applyNumberFormat="1" applyFont="1" applyFill="1" applyBorder="1" applyAlignment="1">
      <alignment horizontal="center" vertical="center" shrinkToFit="1"/>
    </xf>
    <xf numFmtId="197" fontId="0" fillId="0" borderId="0" xfId="49" applyNumberFormat="1" applyFont="1" applyFill="1" applyBorder="1" applyAlignment="1">
      <alignment vertical="center"/>
    </xf>
    <xf numFmtId="197" fontId="0" fillId="0" borderId="37" xfId="49" applyNumberFormat="1" applyFont="1" applyFill="1" applyBorder="1" applyAlignment="1">
      <alignment vertical="center"/>
    </xf>
    <xf numFmtId="195" fontId="0" fillId="0" borderId="45" xfId="49" applyNumberFormat="1" applyFont="1" applyFill="1" applyBorder="1" applyAlignment="1">
      <alignment vertical="center"/>
    </xf>
    <xf numFmtId="195" fontId="0" fillId="0" borderId="45" xfId="49" applyNumberFormat="1" applyFont="1" applyFill="1" applyBorder="1" applyAlignment="1">
      <alignment vertical="center"/>
    </xf>
    <xf numFmtId="195" fontId="0" fillId="0" borderId="19" xfId="49" applyNumberFormat="1" applyFont="1" applyFill="1" applyBorder="1" applyAlignment="1">
      <alignment vertical="center"/>
    </xf>
    <xf numFmtId="197" fontId="0" fillId="0" borderId="26" xfId="49" applyNumberFormat="1" applyFont="1" applyFill="1" applyBorder="1" applyAlignment="1">
      <alignment horizontal="right" vertical="center"/>
    </xf>
    <xf numFmtId="197" fontId="0" fillId="0" borderId="26" xfId="49" applyNumberFormat="1" applyFont="1" applyFill="1" applyBorder="1" applyAlignment="1">
      <alignment horizontal="right" vertical="center"/>
    </xf>
    <xf numFmtId="197" fontId="0" fillId="0" borderId="37" xfId="49" applyNumberFormat="1" applyFont="1" applyFill="1" applyBorder="1" applyAlignment="1">
      <alignment horizontal="right" vertical="center"/>
    </xf>
    <xf numFmtId="197" fontId="0" fillId="0" borderId="46" xfId="49" applyNumberFormat="1" applyFont="1" applyFill="1" applyBorder="1" applyAlignment="1">
      <alignment vertical="center"/>
    </xf>
    <xf numFmtId="195" fontId="0" fillId="0" borderId="47" xfId="49" applyNumberFormat="1" applyFont="1" applyFill="1" applyBorder="1" applyAlignment="1">
      <alignment horizontal="center" vertical="center"/>
    </xf>
    <xf numFmtId="195" fontId="0" fillId="0" borderId="48" xfId="49" applyNumberFormat="1" applyFont="1" applyFill="1" applyBorder="1" applyAlignment="1">
      <alignment horizontal="center" vertical="center"/>
    </xf>
    <xf numFmtId="38" fontId="0" fillId="0" borderId="49" xfId="49" applyFont="1" applyFill="1" applyBorder="1" applyAlignment="1">
      <alignment horizontal="center" vertical="center"/>
    </xf>
    <xf numFmtId="195" fontId="0" fillId="0" borderId="47" xfId="49" applyNumberFormat="1" applyFont="1" applyFill="1" applyBorder="1" applyAlignment="1">
      <alignment vertical="center"/>
    </xf>
    <xf numFmtId="195" fontId="0" fillId="0" borderId="48" xfId="49" applyNumberFormat="1" applyFont="1" applyFill="1" applyBorder="1" applyAlignment="1">
      <alignment vertical="center"/>
    </xf>
    <xf numFmtId="195" fontId="0" fillId="0" borderId="50" xfId="49" applyNumberFormat="1" applyFont="1" applyFill="1" applyBorder="1" applyAlignment="1">
      <alignment vertical="center"/>
    </xf>
    <xf numFmtId="195" fontId="0" fillId="0" borderId="48" xfId="49" applyNumberFormat="1" applyFont="1" applyFill="1" applyBorder="1" applyAlignment="1">
      <alignment vertical="center"/>
    </xf>
    <xf numFmtId="195" fontId="0" fillId="6" borderId="20" xfId="49" applyNumberFormat="1" applyFont="1" applyFill="1" applyBorder="1" applyAlignment="1">
      <alignment vertical="center"/>
    </xf>
    <xf numFmtId="195" fontId="0" fillId="6" borderId="17" xfId="49" applyNumberFormat="1" applyFont="1" applyFill="1" applyBorder="1" applyAlignment="1">
      <alignment vertical="center"/>
    </xf>
    <xf numFmtId="195" fontId="0" fillId="6" borderId="15" xfId="49" applyNumberFormat="1" applyFont="1" applyFill="1" applyBorder="1" applyAlignment="1">
      <alignment vertical="center"/>
    </xf>
    <xf numFmtId="195" fontId="0" fillId="6" borderId="16" xfId="49" applyNumberFormat="1" applyFont="1" applyFill="1" applyBorder="1" applyAlignment="1">
      <alignment vertical="center"/>
    </xf>
    <xf numFmtId="195" fontId="0" fillId="6" borderId="20" xfId="49" applyNumberFormat="1" applyFont="1" applyFill="1" applyBorder="1" applyAlignment="1">
      <alignment vertical="center"/>
    </xf>
    <xf numFmtId="195" fontId="0" fillId="33" borderId="37" xfId="49" applyNumberFormat="1" applyFont="1" applyFill="1" applyBorder="1" applyAlignment="1">
      <alignment vertical="center"/>
    </xf>
    <xf numFmtId="195" fontId="0" fillId="33" borderId="37" xfId="49" applyNumberFormat="1" applyFont="1" applyFill="1" applyBorder="1" applyAlignment="1">
      <alignment horizontal="center" vertical="center"/>
    </xf>
    <xf numFmtId="195" fontId="0" fillId="0" borderId="26" xfId="49" applyNumberFormat="1" applyFont="1" applyFill="1" applyBorder="1" applyAlignment="1">
      <alignment horizontal="center" vertical="center"/>
    </xf>
    <xf numFmtId="195" fontId="0" fillId="33" borderId="34" xfId="49" applyNumberFormat="1" applyFont="1" applyFill="1" applyBorder="1" applyAlignment="1">
      <alignment horizontal="center" vertical="center"/>
    </xf>
    <xf numFmtId="195" fontId="0" fillId="0" borderId="17" xfId="49" applyNumberFormat="1" applyFont="1" applyFill="1" applyBorder="1" applyAlignment="1">
      <alignment horizontal="center" vertical="center"/>
    </xf>
    <xf numFmtId="195" fontId="0" fillId="0" borderId="51" xfId="49" applyNumberFormat="1" applyFont="1" applyFill="1" applyBorder="1" applyAlignment="1">
      <alignment vertical="center"/>
    </xf>
    <xf numFmtId="0" fontId="0" fillId="0" borderId="52" xfId="0" applyFill="1" applyBorder="1" applyAlignment="1">
      <alignment horizontal="left" vertical="center" shrinkToFit="1"/>
    </xf>
    <xf numFmtId="195" fontId="0" fillId="0" borderId="53" xfId="49" applyNumberFormat="1" applyFont="1" applyFill="1" applyBorder="1" applyAlignment="1">
      <alignment vertical="center"/>
    </xf>
    <xf numFmtId="195" fontId="0" fillId="0" borderId="48" xfId="49" applyNumberFormat="1" applyFont="1" applyFill="1" applyBorder="1" applyAlignment="1">
      <alignment vertical="center" shrinkToFit="1"/>
    </xf>
    <xf numFmtId="0" fontId="0" fillId="0" borderId="36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59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distributed" vertical="center" shrinkToFit="1"/>
    </xf>
    <xf numFmtId="38" fontId="0" fillId="0" borderId="56" xfId="49" applyFont="1" applyFill="1" applyBorder="1" applyAlignment="1">
      <alignment vertical="center"/>
    </xf>
    <xf numFmtId="0" fontId="0" fillId="0" borderId="61" xfId="0" applyFill="1" applyBorder="1" applyAlignment="1">
      <alignment horizontal="center" vertical="center"/>
    </xf>
    <xf numFmtId="195" fontId="0" fillId="6" borderId="45" xfId="49" applyNumberFormat="1" applyFont="1" applyFill="1" applyBorder="1" applyAlignment="1">
      <alignment vertical="center"/>
    </xf>
    <xf numFmtId="195" fontId="0" fillId="6" borderId="45" xfId="49" applyNumberFormat="1" applyFont="1" applyFill="1" applyBorder="1" applyAlignment="1">
      <alignment vertical="center"/>
    </xf>
    <xf numFmtId="195" fontId="0" fillId="6" borderId="19" xfId="49" applyNumberFormat="1" applyFont="1" applyFill="1" applyBorder="1" applyAlignment="1">
      <alignment vertical="center"/>
    </xf>
    <xf numFmtId="195" fontId="0" fillId="6" borderId="16" xfId="49" applyNumberFormat="1" applyFont="1" applyFill="1" applyBorder="1" applyAlignment="1">
      <alignment vertical="center"/>
    </xf>
    <xf numFmtId="195" fontId="0" fillId="6" borderId="15" xfId="49" applyNumberFormat="1" applyFont="1" applyFill="1" applyBorder="1" applyAlignment="1">
      <alignment vertical="center"/>
    </xf>
    <xf numFmtId="0" fontId="3" fillId="6" borderId="18" xfId="0" applyFont="1" applyFill="1" applyBorder="1" applyAlignment="1">
      <alignment horizontal="right" vertical="center"/>
    </xf>
    <xf numFmtId="189" fontId="3" fillId="6" borderId="62" xfId="49" applyNumberFormat="1" applyFont="1" applyFill="1" applyBorder="1" applyAlignment="1">
      <alignment horizontal="right" vertical="center"/>
    </xf>
    <xf numFmtId="189" fontId="3" fillId="6" borderId="11" xfId="49" applyNumberFormat="1" applyFont="1" applyFill="1" applyBorder="1" applyAlignment="1">
      <alignment vertical="center"/>
    </xf>
    <xf numFmtId="189" fontId="3" fillId="0" borderId="63" xfId="49" applyNumberFormat="1" applyFont="1" applyFill="1" applyBorder="1" applyAlignment="1">
      <alignment vertical="center"/>
    </xf>
    <xf numFmtId="189" fontId="3" fillId="0" borderId="64" xfId="49" applyNumberFormat="1" applyFont="1" applyFill="1" applyBorder="1" applyAlignment="1">
      <alignment vertical="center"/>
    </xf>
    <xf numFmtId="189" fontId="3" fillId="6" borderId="64" xfId="49" applyNumberFormat="1" applyFont="1" applyFill="1" applyBorder="1" applyAlignment="1">
      <alignment vertical="center"/>
    </xf>
    <xf numFmtId="189" fontId="3" fillId="0" borderId="64" xfId="49" applyNumberFormat="1" applyFont="1" applyFill="1" applyBorder="1" applyAlignment="1">
      <alignment horizontal="center" vertical="center"/>
    </xf>
    <xf numFmtId="189" fontId="3" fillId="0" borderId="65" xfId="49" applyNumberFormat="1" applyFont="1" applyFill="1" applyBorder="1" applyAlignment="1">
      <alignment vertical="center" shrinkToFit="1"/>
    </xf>
    <xf numFmtId="189" fontId="3" fillId="0" borderId="66" xfId="49" applyNumberFormat="1" applyFont="1" applyFill="1" applyBorder="1" applyAlignment="1">
      <alignment vertical="center" shrinkToFit="1"/>
    </xf>
    <xf numFmtId="189" fontId="3" fillId="0" borderId="67" xfId="49" applyNumberFormat="1" applyFont="1" applyFill="1" applyBorder="1" applyAlignment="1">
      <alignment vertical="center" shrinkToFit="1"/>
    </xf>
    <xf numFmtId="0" fontId="0" fillId="6" borderId="18" xfId="0" applyFont="1" applyFill="1" applyBorder="1" applyAlignment="1">
      <alignment horizontal="right" vertical="center"/>
    </xf>
    <xf numFmtId="189" fontId="0" fillId="6" borderId="62" xfId="49" applyNumberFormat="1" applyFont="1" applyFill="1" applyBorder="1" applyAlignment="1">
      <alignment horizontal="right" vertical="center"/>
    </xf>
    <xf numFmtId="189" fontId="0" fillId="6" borderId="11" xfId="49" applyNumberFormat="1" applyFont="1" applyFill="1" applyBorder="1" applyAlignment="1">
      <alignment vertical="center"/>
    </xf>
    <xf numFmtId="189" fontId="0" fillId="0" borderId="63" xfId="49" applyNumberFormat="1" applyFont="1" applyFill="1" applyBorder="1" applyAlignment="1">
      <alignment vertical="center"/>
    </xf>
    <xf numFmtId="189" fontId="0" fillId="0" borderId="64" xfId="49" applyNumberFormat="1" applyFont="1" applyFill="1" applyBorder="1" applyAlignment="1">
      <alignment vertical="center"/>
    </xf>
    <xf numFmtId="189" fontId="0" fillId="6" borderId="64" xfId="49" applyNumberFormat="1" applyFont="1" applyFill="1" applyBorder="1" applyAlignment="1">
      <alignment vertical="center"/>
    </xf>
    <xf numFmtId="189" fontId="0" fillId="0" borderId="64" xfId="49" applyNumberFormat="1" applyFont="1" applyFill="1" applyBorder="1" applyAlignment="1">
      <alignment horizontal="center" vertical="center"/>
    </xf>
    <xf numFmtId="38" fontId="0" fillId="0" borderId="64" xfId="49" applyFont="1" applyFill="1" applyBorder="1" applyAlignment="1">
      <alignment vertical="center"/>
    </xf>
    <xf numFmtId="38" fontId="0" fillId="0" borderId="46" xfId="49" applyFont="1" applyFill="1" applyBorder="1" applyAlignment="1">
      <alignment horizontal="center" vertical="center"/>
    </xf>
    <xf numFmtId="189" fontId="0" fillId="0" borderId="65" xfId="49" applyNumberFormat="1" applyFont="1" applyFill="1" applyBorder="1" applyAlignment="1">
      <alignment vertical="center" shrinkToFit="1"/>
    </xf>
    <xf numFmtId="189" fontId="0" fillId="0" borderId="66" xfId="49" applyNumberFormat="1" applyFont="1" applyFill="1" applyBorder="1" applyAlignment="1">
      <alignment vertical="center" shrinkToFit="1"/>
    </xf>
    <xf numFmtId="189" fontId="0" fillId="0" borderId="67" xfId="49" applyNumberFormat="1" applyFont="1" applyFill="1" applyBorder="1" applyAlignment="1">
      <alignment vertical="center" shrinkToFit="1"/>
    </xf>
    <xf numFmtId="189" fontId="3" fillId="6" borderId="68" xfId="49" applyNumberFormat="1" applyFont="1" applyFill="1" applyBorder="1" applyAlignment="1">
      <alignment vertical="center"/>
    </xf>
    <xf numFmtId="189" fontId="3" fillId="0" borderId="68" xfId="49" applyNumberFormat="1" applyFont="1" applyFill="1" applyBorder="1" applyAlignment="1">
      <alignment vertical="center"/>
    </xf>
    <xf numFmtId="189" fontId="3" fillId="0" borderId="67" xfId="49" applyNumberFormat="1" applyFont="1" applyFill="1" applyBorder="1" applyAlignment="1">
      <alignment horizontal="center" vertical="center"/>
    </xf>
    <xf numFmtId="189" fontId="3" fillId="0" borderId="65" xfId="49" applyNumberFormat="1" applyFont="1" applyFill="1" applyBorder="1" applyAlignment="1">
      <alignment horizontal="center" vertical="center"/>
    </xf>
    <xf numFmtId="189" fontId="3" fillId="0" borderId="68" xfId="49" applyNumberFormat="1" applyFont="1" applyFill="1" applyBorder="1" applyAlignment="1">
      <alignment horizontal="center" vertical="center"/>
    </xf>
    <xf numFmtId="195" fontId="3" fillId="0" borderId="48" xfId="49" applyNumberFormat="1" applyFont="1" applyFill="1" applyBorder="1" applyAlignment="1">
      <alignment horizontal="center" vertical="center"/>
    </xf>
    <xf numFmtId="189" fontId="0" fillId="0" borderId="46" xfId="49" applyNumberFormat="1" applyFont="1" applyFill="1" applyBorder="1" applyAlignment="1">
      <alignment horizontal="center" vertical="center"/>
    </xf>
    <xf numFmtId="189" fontId="0" fillId="0" borderId="49" xfId="49" applyNumberFormat="1" applyFont="1" applyFill="1" applyBorder="1" applyAlignment="1">
      <alignment vertical="center" shrinkToFit="1"/>
    </xf>
    <xf numFmtId="0" fontId="0" fillId="6" borderId="18" xfId="0" applyFont="1" applyFill="1" applyBorder="1" applyAlignment="1">
      <alignment horizontal="right" vertical="center" shrinkToFit="1"/>
    </xf>
    <xf numFmtId="207" fontId="0" fillId="6" borderId="62" xfId="49" applyNumberFormat="1" applyFont="1" applyFill="1" applyBorder="1" applyAlignment="1">
      <alignment horizontal="right" vertical="center" shrinkToFit="1"/>
    </xf>
    <xf numFmtId="207" fontId="0" fillId="6" borderId="11" xfId="49" applyNumberFormat="1" applyFont="1" applyFill="1" applyBorder="1" applyAlignment="1">
      <alignment vertical="center" shrinkToFit="1"/>
    </xf>
    <xf numFmtId="207" fontId="0" fillId="0" borderId="63" xfId="49" applyNumberFormat="1" applyFont="1" applyFill="1" applyBorder="1" applyAlignment="1">
      <alignment vertical="center" shrinkToFit="1"/>
    </xf>
    <xf numFmtId="189" fontId="0" fillId="0" borderId="64" xfId="49" applyNumberFormat="1" applyFont="1" applyFill="1" applyBorder="1" applyAlignment="1">
      <alignment vertical="center" shrinkToFit="1"/>
    </xf>
    <xf numFmtId="189" fontId="0" fillId="6" borderId="64" xfId="49" applyNumberFormat="1" applyFont="1" applyFill="1" applyBorder="1" applyAlignment="1">
      <alignment horizontal="center" vertical="center" shrinkToFit="1"/>
    </xf>
    <xf numFmtId="189" fontId="0" fillId="0" borderId="64" xfId="49" applyNumberFormat="1" applyFont="1" applyFill="1" applyBorder="1" applyAlignment="1">
      <alignment horizontal="center" vertical="center" shrinkToFit="1"/>
    </xf>
    <xf numFmtId="189" fontId="0" fillId="0" borderId="46" xfId="49" applyNumberFormat="1" applyFont="1" applyFill="1" applyBorder="1" applyAlignment="1">
      <alignment horizontal="center" vertical="center" shrinkToFit="1"/>
    </xf>
    <xf numFmtId="189" fontId="0" fillId="0" borderId="63" xfId="49" applyNumberFormat="1" applyFont="1" applyFill="1" applyBorder="1" applyAlignment="1">
      <alignment vertical="center" shrinkToFit="1"/>
    </xf>
    <xf numFmtId="189" fontId="0" fillId="6" borderId="62" xfId="49" applyNumberFormat="1" applyFont="1" applyFill="1" applyBorder="1" applyAlignment="1">
      <alignment horizontal="right" vertical="center" shrinkToFit="1"/>
    </xf>
    <xf numFmtId="189" fontId="0" fillId="6" borderId="11" xfId="49" applyNumberFormat="1" applyFont="1" applyFill="1" applyBorder="1" applyAlignment="1">
      <alignment vertical="center" shrinkToFit="1"/>
    </xf>
    <xf numFmtId="189" fontId="0" fillId="0" borderId="62" xfId="49" applyNumberFormat="1" applyFont="1" applyFill="1" applyBorder="1" applyAlignment="1">
      <alignment horizontal="center" vertical="center"/>
    </xf>
    <xf numFmtId="189" fontId="0" fillId="6" borderId="62" xfId="49" applyNumberFormat="1" applyFont="1" applyFill="1" applyBorder="1" applyAlignment="1">
      <alignment vertical="center"/>
    </xf>
    <xf numFmtId="189" fontId="0" fillId="0" borderId="62" xfId="49" applyNumberFormat="1" applyFont="1" applyFill="1" applyBorder="1" applyAlignment="1">
      <alignment vertical="center"/>
    </xf>
    <xf numFmtId="189" fontId="0" fillId="6" borderId="64" xfId="49" applyNumberFormat="1" applyFont="1" applyFill="1" applyBorder="1" applyAlignment="1">
      <alignment horizontal="center" vertical="center"/>
    </xf>
    <xf numFmtId="189" fontId="0" fillId="33" borderId="63" xfId="49" applyNumberFormat="1" applyFont="1" applyFill="1" applyBorder="1" applyAlignment="1">
      <alignment horizontal="center" vertical="center" shrinkToFit="1"/>
    </xf>
    <xf numFmtId="189" fontId="0" fillId="0" borderId="63" xfId="49" applyNumberFormat="1" applyFont="1" applyFill="1" applyBorder="1" applyAlignment="1">
      <alignment horizontal="right" vertical="center"/>
    </xf>
    <xf numFmtId="189" fontId="0" fillId="0" borderId="62" xfId="49" applyNumberFormat="1" applyFont="1" applyFill="1" applyBorder="1" applyAlignment="1" quotePrefix="1">
      <alignment horizontal="center" vertical="center"/>
    </xf>
    <xf numFmtId="189" fontId="0" fillId="0" borderId="62" xfId="49" applyNumberFormat="1" applyFont="1" applyFill="1" applyBorder="1" applyAlignment="1">
      <alignment horizontal="right" vertical="center"/>
    </xf>
    <xf numFmtId="189" fontId="0" fillId="0" borderId="63" xfId="49" applyNumberFormat="1" applyFont="1" applyFill="1" applyBorder="1" applyAlignment="1">
      <alignment horizontal="center" vertical="center"/>
    </xf>
    <xf numFmtId="189" fontId="0" fillId="0" borderId="64" xfId="49" applyNumberFormat="1" applyFont="1" applyFill="1" applyBorder="1" applyAlignment="1">
      <alignment horizontal="right" vertical="center"/>
    </xf>
    <xf numFmtId="189" fontId="0" fillId="6" borderId="11" xfId="49" applyNumberFormat="1" applyFont="1" applyFill="1" applyBorder="1" applyAlignment="1">
      <alignment horizontal="right" vertical="center"/>
    </xf>
    <xf numFmtId="0" fontId="0" fillId="6" borderId="21" xfId="0" applyFont="1" applyFill="1" applyBorder="1" applyAlignment="1">
      <alignment horizontal="right" vertical="center"/>
    </xf>
    <xf numFmtId="189" fontId="0" fillId="6" borderId="40" xfId="49" applyNumberFormat="1" applyFont="1" applyFill="1" applyBorder="1" applyAlignment="1">
      <alignment horizontal="center" vertical="center"/>
    </xf>
    <xf numFmtId="189" fontId="0" fillId="6" borderId="69" xfId="49" applyNumberFormat="1" applyFont="1" applyFill="1" applyBorder="1" applyAlignment="1">
      <alignment horizontal="center" vertical="center"/>
    </xf>
    <xf numFmtId="189" fontId="0" fillId="0" borderId="35" xfId="49" applyNumberFormat="1" applyFont="1" applyFill="1" applyBorder="1" applyAlignment="1">
      <alignment horizontal="center" vertical="center"/>
    </xf>
    <xf numFmtId="189" fontId="0" fillId="0" borderId="40" xfId="49" applyNumberFormat="1" applyFont="1" applyFill="1" applyBorder="1" applyAlignment="1">
      <alignment horizontal="right" vertical="center"/>
    </xf>
    <xf numFmtId="189" fontId="0" fillId="6" borderId="40" xfId="49" applyNumberFormat="1" applyFont="1" applyFill="1" applyBorder="1" applyAlignment="1">
      <alignment horizontal="right" vertical="center"/>
    </xf>
    <xf numFmtId="189" fontId="0" fillId="0" borderId="35" xfId="49" applyNumberFormat="1" applyFont="1" applyFill="1" applyBorder="1" applyAlignment="1">
      <alignment vertical="center"/>
    </xf>
    <xf numFmtId="189" fontId="0" fillId="6" borderId="35" xfId="49" applyNumberFormat="1" applyFont="1" applyFill="1" applyBorder="1" applyAlignment="1">
      <alignment horizontal="center" vertical="center"/>
    </xf>
    <xf numFmtId="189" fontId="0" fillId="0" borderId="0" xfId="49" applyNumberFormat="1" applyFont="1" applyFill="1" applyBorder="1" applyAlignment="1">
      <alignment horizontal="center" vertical="center"/>
    </xf>
    <xf numFmtId="189" fontId="0" fillId="0" borderId="32" xfId="49" applyNumberFormat="1" applyFont="1" applyFill="1" applyBorder="1" applyAlignment="1">
      <alignment horizontal="center" vertical="center" shrinkToFit="1"/>
    </xf>
    <xf numFmtId="189" fontId="0" fillId="0" borderId="35" xfId="49" applyNumberFormat="1" applyFont="1" applyFill="1" applyBorder="1" applyAlignment="1">
      <alignment horizontal="center" vertical="center" shrinkToFit="1"/>
    </xf>
    <xf numFmtId="0" fontId="0" fillId="6" borderId="22" xfId="0" applyFont="1" applyFill="1" applyBorder="1" applyAlignment="1">
      <alignment horizontal="right" vertical="center"/>
    </xf>
    <xf numFmtId="38" fontId="0" fillId="6" borderId="58" xfId="49" applyFont="1" applyFill="1" applyBorder="1" applyAlignment="1">
      <alignment horizontal="center" vertical="center" shrinkToFit="1"/>
    </xf>
    <xf numFmtId="189" fontId="0" fillId="6" borderId="70" xfId="49" applyNumberFormat="1" applyFont="1" applyFill="1" applyBorder="1" applyAlignment="1">
      <alignment vertical="center" shrinkToFit="1"/>
    </xf>
    <xf numFmtId="189" fontId="0" fillId="0" borderId="71" xfId="49" applyNumberFormat="1" applyFont="1" applyFill="1" applyBorder="1" applyAlignment="1">
      <alignment vertical="center" shrinkToFit="1"/>
    </xf>
    <xf numFmtId="189" fontId="0" fillId="0" borderId="58" xfId="49" applyNumberFormat="1" applyFont="1" applyFill="1" applyBorder="1" applyAlignment="1">
      <alignment vertical="center" shrinkToFit="1"/>
    </xf>
    <xf numFmtId="189" fontId="0" fillId="6" borderId="58" xfId="49" applyNumberFormat="1" applyFont="1" applyFill="1" applyBorder="1" applyAlignment="1">
      <alignment vertical="center" shrinkToFit="1"/>
    </xf>
    <xf numFmtId="189" fontId="0" fillId="0" borderId="72" xfId="49" applyNumberFormat="1" applyFont="1" applyFill="1" applyBorder="1" applyAlignment="1">
      <alignment vertical="center" shrinkToFit="1"/>
    </xf>
    <xf numFmtId="189" fontId="0" fillId="6" borderId="72" xfId="49" applyNumberFormat="1" applyFont="1" applyFill="1" applyBorder="1" applyAlignment="1">
      <alignment vertical="center" shrinkToFit="1"/>
    </xf>
    <xf numFmtId="189" fontId="0" fillId="0" borderId="72" xfId="49" applyNumberFormat="1" applyFont="1" applyFill="1" applyBorder="1" applyAlignment="1">
      <alignment horizontal="center" vertical="center" shrinkToFit="1"/>
    </xf>
    <xf numFmtId="189" fontId="0" fillId="6" borderId="72" xfId="49" applyNumberFormat="1" applyFont="1" applyFill="1" applyBorder="1" applyAlignment="1">
      <alignment horizontal="center" vertical="center" shrinkToFit="1"/>
    </xf>
    <xf numFmtId="189" fontId="0" fillId="0" borderId="25" xfId="49" applyNumberFormat="1" applyFont="1" applyFill="1" applyBorder="1" applyAlignment="1">
      <alignment horizontal="center" vertical="center" shrinkToFit="1"/>
    </xf>
    <xf numFmtId="189" fontId="0" fillId="0" borderId="73" xfId="49" applyNumberFormat="1" applyFont="1" applyFill="1" applyBorder="1" applyAlignment="1">
      <alignment vertical="center" shrinkToFit="1"/>
    </xf>
    <xf numFmtId="189" fontId="0" fillId="0" borderId="74" xfId="49" applyNumberFormat="1" applyFont="1" applyFill="1" applyBorder="1" applyAlignment="1">
      <alignment horizontal="center" vertical="center" shrinkToFit="1"/>
    </xf>
    <xf numFmtId="207" fontId="0" fillId="0" borderId="71" xfId="49" applyNumberFormat="1" applyFont="1" applyFill="1" applyBorder="1" applyAlignment="1">
      <alignment vertical="center" shrinkToFit="1"/>
    </xf>
    <xf numFmtId="207" fontId="0" fillId="0" borderId="75" xfId="49" applyNumberFormat="1" applyFont="1" applyFill="1" applyBorder="1" applyAlignment="1">
      <alignment vertical="center"/>
    </xf>
    <xf numFmtId="207" fontId="0" fillId="0" borderId="76" xfId="49" applyNumberFormat="1" applyFont="1" applyFill="1" applyBorder="1" applyAlignment="1">
      <alignment vertical="center"/>
    </xf>
    <xf numFmtId="207" fontId="0" fillId="0" borderId="77" xfId="0" applyNumberFormat="1" applyFont="1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3" fillId="6" borderId="38" xfId="0" applyFont="1" applyFill="1" applyBorder="1" applyAlignment="1">
      <alignment vertical="center" shrinkToFit="1"/>
    </xf>
    <xf numFmtId="0" fontId="0" fillId="6" borderId="39" xfId="0" applyFill="1" applyBorder="1" applyAlignment="1">
      <alignment vertical="center" shrinkToFit="1"/>
    </xf>
    <xf numFmtId="0" fontId="0" fillId="6" borderId="43" xfId="0" applyFill="1" applyBorder="1" applyAlignment="1">
      <alignment horizontal="distributed" vertical="center"/>
    </xf>
    <xf numFmtId="0" fontId="0" fillId="6" borderId="69" xfId="0" applyFill="1" applyBorder="1" applyAlignment="1">
      <alignment horizontal="distributed" vertical="center"/>
    </xf>
    <xf numFmtId="0" fontId="0" fillId="6" borderId="70" xfId="0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0" fillId="6" borderId="78" xfId="0" applyFill="1" applyBorder="1" applyAlignment="1">
      <alignment horizontal="distributed" vertical="center"/>
    </xf>
    <xf numFmtId="0" fontId="0" fillId="6" borderId="79" xfId="0" applyFill="1" applyBorder="1" applyAlignment="1">
      <alignment horizontal="distributed" vertical="center"/>
    </xf>
    <xf numFmtId="0" fontId="0" fillId="0" borderId="55" xfId="0" applyFill="1" applyBorder="1" applyAlignment="1">
      <alignment horizontal="distributed" vertical="center"/>
    </xf>
    <xf numFmtId="0" fontId="0" fillId="0" borderId="56" xfId="0" applyFill="1" applyBorder="1" applyAlignment="1">
      <alignment horizontal="distributed" vertical="center"/>
    </xf>
    <xf numFmtId="0" fontId="0" fillId="0" borderId="57" xfId="0" applyFill="1" applyBorder="1" applyAlignment="1">
      <alignment horizontal="distributed" vertical="center"/>
    </xf>
    <xf numFmtId="0" fontId="0" fillId="0" borderId="78" xfId="0" applyFill="1" applyBorder="1" applyAlignment="1">
      <alignment horizontal="distributed" vertical="center" shrinkToFit="1"/>
    </xf>
    <xf numFmtId="0" fontId="0" fillId="0" borderId="79" xfId="0" applyFill="1" applyBorder="1" applyAlignment="1">
      <alignment horizontal="distributed" vertical="center" shrinkToFit="1"/>
    </xf>
    <xf numFmtId="0" fontId="0" fillId="0" borderId="80" xfId="0" applyFill="1" applyBorder="1" applyAlignment="1">
      <alignment horizontal="center" vertical="justify" wrapText="1"/>
    </xf>
    <xf numFmtId="0" fontId="0" fillId="0" borderId="81" xfId="0" applyFill="1" applyBorder="1" applyAlignment="1">
      <alignment horizontal="center" vertical="justify" wrapText="1"/>
    </xf>
    <xf numFmtId="0" fontId="0" fillId="0" borderId="82" xfId="0" applyFill="1" applyBorder="1" applyAlignment="1">
      <alignment horizontal="center" vertical="justify" wrapText="1"/>
    </xf>
    <xf numFmtId="0" fontId="0" fillId="0" borderId="34" xfId="0" applyFill="1" applyBorder="1" applyAlignment="1">
      <alignment horizontal="distributed" vertical="center"/>
    </xf>
    <xf numFmtId="0" fontId="0" fillId="0" borderId="72" xfId="0" applyFill="1" applyBorder="1" applyAlignment="1">
      <alignment horizontal="distributed" vertical="center"/>
    </xf>
    <xf numFmtId="0" fontId="0" fillId="0" borderId="78" xfId="0" applyFill="1" applyBorder="1" applyAlignment="1">
      <alignment horizontal="distributed" vertical="center"/>
    </xf>
    <xf numFmtId="0" fontId="0" fillId="0" borderId="79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0" fillId="0" borderId="73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18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distributed" vertical="center"/>
    </xf>
    <xf numFmtId="0" fontId="0" fillId="0" borderId="58" xfId="0" applyNumberFormat="1" applyFill="1" applyBorder="1" applyAlignment="1">
      <alignment horizontal="distributed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64" xfId="0" applyFill="1" applyBorder="1" applyAlignment="1">
      <alignment vertical="center"/>
    </xf>
    <xf numFmtId="0" fontId="3" fillId="0" borderId="83" xfId="0" applyFont="1" applyFill="1" applyBorder="1" applyAlignment="1">
      <alignment horizontal="left" vertical="center" wrapText="1"/>
    </xf>
    <xf numFmtId="0" fontId="3" fillId="0" borderId="84" xfId="0" applyFont="1" applyFill="1" applyBorder="1" applyAlignment="1">
      <alignment horizontal="left" vertical="center" wrapText="1"/>
    </xf>
    <xf numFmtId="0" fontId="3" fillId="0" borderId="79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0" fillId="6" borderId="34" xfId="0" applyFill="1" applyBorder="1" applyAlignment="1" quotePrefix="1">
      <alignment horizontal="distributed" vertical="center"/>
    </xf>
    <xf numFmtId="0" fontId="0" fillId="6" borderId="72" xfId="0" applyFill="1" applyBorder="1" applyAlignment="1">
      <alignment horizontal="distributed" vertical="center"/>
    </xf>
    <xf numFmtId="0" fontId="0" fillId="6" borderId="12" xfId="0" applyFill="1" applyBorder="1" applyAlignment="1">
      <alignment horizontal="distributed" vertical="center"/>
    </xf>
    <xf numFmtId="0" fontId="0" fillId="6" borderId="21" xfId="0" applyFill="1" applyBorder="1" applyAlignment="1">
      <alignment horizontal="distributed" vertical="center"/>
    </xf>
    <xf numFmtId="0" fontId="0" fillId="6" borderId="22" xfId="0" applyFill="1" applyBorder="1" applyAlignment="1">
      <alignment horizontal="distributed" vertical="center"/>
    </xf>
    <xf numFmtId="0" fontId="0" fillId="6" borderId="15" xfId="0" applyFill="1" applyBorder="1" applyAlignment="1">
      <alignment horizontal="distributed" vertical="center"/>
    </xf>
    <xf numFmtId="0" fontId="0" fillId="6" borderId="40" xfId="0" applyFill="1" applyBorder="1" applyAlignment="1">
      <alignment horizontal="distributed" vertical="center"/>
    </xf>
    <xf numFmtId="0" fontId="0" fillId="6" borderId="58" xfId="0" applyFill="1" applyBorder="1" applyAlignment="1">
      <alignment horizontal="distributed" vertical="center"/>
    </xf>
    <xf numFmtId="0" fontId="0" fillId="0" borderId="85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0" fillId="0" borderId="88" xfId="0" applyFill="1" applyBorder="1" applyAlignment="1">
      <alignment vertical="center"/>
    </xf>
    <xf numFmtId="0" fontId="0" fillId="0" borderId="89" xfId="0" applyFill="1" applyBorder="1" applyAlignment="1">
      <alignment vertical="center"/>
    </xf>
    <xf numFmtId="0" fontId="0" fillId="0" borderId="90" xfId="0" applyFill="1" applyBorder="1" applyAlignment="1">
      <alignment vertical="center"/>
    </xf>
    <xf numFmtId="0" fontId="0" fillId="0" borderId="91" xfId="0" applyFill="1" applyBorder="1" applyAlignment="1">
      <alignment vertical="center"/>
    </xf>
    <xf numFmtId="0" fontId="0" fillId="0" borderId="92" xfId="0" applyFill="1" applyBorder="1" applyAlignment="1">
      <alignment vertical="center"/>
    </xf>
    <xf numFmtId="0" fontId="0" fillId="0" borderId="93" xfId="0" applyFill="1" applyBorder="1" applyAlignment="1">
      <alignment vertical="center"/>
    </xf>
    <xf numFmtId="207" fontId="0" fillId="6" borderId="64" xfId="49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showZeros="0" tabSelected="1" zoomScalePageLayoutView="0" workbookViewId="0" topLeftCell="I1">
      <selection activeCell="O6" sqref="O6"/>
    </sheetView>
  </sheetViews>
  <sheetFormatPr defaultColWidth="9.00390625" defaultRowHeight="16.5" customHeight="1"/>
  <cols>
    <col min="1" max="1" width="3.00390625" style="11" customWidth="1"/>
    <col min="2" max="2" width="4.25390625" style="11" customWidth="1"/>
    <col min="3" max="3" width="23.875" style="11" customWidth="1"/>
    <col min="4" max="5" width="8.625" style="11" customWidth="1"/>
    <col min="6" max="6" width="6.625" style="11" customWidth="1"/>
    <col min="7" max="8" width="8.625" style="11" customWidth="1"/>
    <col min="9" max="9" width="6.625" style="11" customWidth="1"/>
    <col min="10" max="11" width="8.625" style="11" customWidth="1"/>
    <col min="12" max="12" width="6.625" style="11" customWidth="1"/>
    <col min="13" max="14" width="7.625" style="11" customWidth="1"/>
    <col min="15" max="15" width="6.625" style="11" customWidth="1"/>
    <col min="16" max="17" width="7.625" style="11" customWidth="1"/>
    <col min="18" max="24" width="6.625" style="11" customWidth="1"/>
    <col min="25" max="26" width="8.625" style="11" customWidth="1"/>
    <col min="27" max="30" width="6.625" style="11" customWidth="1"/>
    <col min="31" max="16384" width="9.00390625" style="11" customWidth="1"/>
  </cols>
  <sheetData>
    <row r="1" spans="1:30" ht="32.25" customHeight="1" thickBot="1">
      <c r="A1" s="227" t="s">
        <v>25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C1" s="257" t="s">
        <v>47</v>
      </c>
      <c r="AD1" s="258"/>
    </row>
    <row r="2" spans="1:27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36"/>
    </row>
    <row r="3" spans="3:27" ht="15.75" customHeight="1" thickBot="1">
      <c r="C3" s="11" t="s">
        <v>40</v>
      </c>
      <c r="E3" s="37" t="s">
        <v>1</v>
      </c>
      <c r="X3" s="44"/>
      <c r="Z3" s="44" t="s">
        <v>14</v>
      </c>
      <c r="AA3" s="44"/>
    </row>
    <row r="4" spans="1:30" ht="20.25" customHeight="1">
      <c r="A4" s="282"/>
      <c r="B4" s="283"/>
      <c r="C4" s="284"/>
      <c r="D4" s="214" t="s">
        <v>28</v>
      </c>
      <c r="E4" s="214"/>
      <c r="F4" s="247"/>
      <c r="G4" s="249" t="s">
        <v>29</v>
      </c>
      <c r="H4" s="214"/>
      <c r="I4" s="247"/>
      <c r="J4" s="249" t="s">
        <v>30</v>
      </c>
      <c r="K4" s="214"/>
      <c r="L4" s="247"/>
      <c r="M4" s="249" t="s">
        <v>31</v>
      </c>
      <c r="N4" s="214"/>
      <c r="O4" s="247"/>
      <c r="P4" s="251" t="s">
        <v>32</v>
      </c>
      <c r="Q4" s="252"/>
      <c r="R4" s="252"/>
      <c r="S4" s="252"/>
      <c r="T4" s="252"/>
      <c r="U4" s="252"/>
      <c r="V4" s="252"/>
      <c r="W4" s="252"/>
      <c r="X4" s="252"/>
      <c r="Y4" s="213" t="s">
        <v>7</v>
      </c>
      <c r="Z4" s="214"/>
      <c r="AA4" s="215"/>
      <c r="AB4" s="213" t="s">
        <v>41</v>
      </c>
      <c r="AC4" s="214"/>
      <c r="AD4" s="215"/>
    </row>
    <row r="5" spans="1:30" ht="20.25" customHeight="1">
      <c r="A5" s="285"/>
      <c r="B5" s="286"/>
      <c r="C5" s="287"/>
      <c r="D5" s="217"/>
      <c r="E5" s="217"/>
      <c r="F5" s="248"/>
      <c r="G5" s="250"/>
      <c r="H5" s="217"/>
      <c r="I5" s="248"/>
      <c r="J5" s="250"/>
      <c r="K5" s="217"/>
      <c r="L5" s="248"/>
      <c r="M5" s="250"/>
      <c r="N5" s="217"/>
      <c r="O5" s="248"/>
      <c r="P5" s="219" t="s">
        <v>8</v>
      </c>
      <c r="Q5" s="220"/>
      <c r="R5" s="221"/>
      <c r="S5" s="219" t="s">
        <v>9</v>
      </c>
      <c r="T5" s="256"/>
      <c r="U5" s="267"/>
      <c r="V5" s="219" t="s">
        <v>10</v>
      </c>
      <c r="W5" s="256"/>
      <c r="X5" s="256"/>
      <c r="Y5" s="216"/>
      <c r="Z5" s="217"/>
      <c r="AA5" s="218"/>
      <c r="AB5" s="261"/>
      <c r="AC5" s="262"/>
      <c r="AD5" s="263"/>
    </row>
    <row r="6" spans="1:30" ht="20.25" customHeight="1" thickBot="1">
      <c r="A6" s="288"/>
      <c r="B6" s="289"/>
      <c r="C6" s="290"/>
      <c r="D6" s="1" t="s">
        <v>27</v>
      </c>
      <c r="E6" s="1" t="s">
        <v>26</v>
      </c>
      <c r="F6" s="2" t="s">
        <v>57</v>
      </c>
      <c r="G6" s="1" t="s">
        <v>27</v>
      </c>
      <c r="H6" s="1" t="s">
        <v>26</v>
      </c>
      <c r="I6" s="2" t="s">
        <v>57</v>
      </c>
      <c r="J6" s="1" t="s">
        <v>27</v>
      </c>
      <c r="K6" s="1" t="s">
        <v>26</v>
      </c>
      <c r="L6" s="2" t="s">
        <v>57</v>
      </c>
      <c r="M6" s="1" t="s">
        <v>27</v>
      </c>
      <c r="N6" s="1" t="s">
        <v>26</v>
      </c>
      <c r="O6" s="2" t="s">
        <v>57</v>
      </c>
      <c r="P6" s="1" t="s">
        <v>27</v>
      </c>
      <c r="Q6" s="1" t="s">
        <v>26</v>
      </c>
      <c r="R6" s="2" t="s">
        <v>57</v>
      </c>
      <c r="S6" s="1" t="s">
        <v>27</v>
      </c>
      <c r="T6" s="1" t="s">
        <v>26</v>
      </c>
      <c r="U6" s="2" t="s">
        <v>57</v>
      </c>
      <c r="V6" s="1" t="s">
        <v>27</v>
      </c>
      <c r="W6" s="1" t="s">
        <v>26</v>
      </c>
      <c r="X6" s="2" t="s">
        <v>57</v>
      </c>
      <c r="Y6" s="127" t="s">
        <v>27</v>
      </c>
      <c r="Z6" s="1" t="s">
        <v>26</v>
      </c>
      <c r="AA6" s="2" t="s">
        <v>57</v>
      </c>
      <c r="AB6" s="264"/>
      <c r="AC6" s="265"/>
      <c r="AD6" s="266"/>
    </row>
    <row r="7" spans="1:30" ht="39.75" customHeight="1">
      <c r="A7" s="276" t="s">
        <v>0</v>
      </c>
      <c r="B7" s="277"/>
      <c r="C7" s="278"/>
      <c r="D7" s="56" t="s">
        <v>12</v>
      </c>
      <c r="E7" s="57"/>
      <c r="F7" s="143"/>
      <c r="G7" s="222" t="s">
        <v>23</v>
      </c>
      <c r="H7" s="223"/>
      <c r="I7" s="133"/>
      <c r="J7" s="84" t="s">
        <v>24</v>
      </c>
      <c r="K7" s="57"/>
      <c r="L7" s="143"/>
      <c r="M7" s="58" t="s">
        <v>11</v>
      </c>
      <c r="N7" s="57"/>
      <c r="O7" s="163"/>
      <c r="P7" s="58" t="s">
        <v>17</v>
      </c>
      <c r="Q7" s="57"/>
      <c r="R7" s="143"/>
      <c r="S7" s="58" t="s">
        <v>13</v>
      </c>
      <c r="T7" s="59"/>
      <c r="U7" s="143"/>
      <c r="V7" s="60"/>
      <c r="W7" s="59"/>
      <c r="X7" s="185"/>
      <c r="Y7" s="61" t="s">
        <v>1</v>
      </c>
      <c r="Z7" s="62"/>
      <c r="AA7" s="196"/>
      <c r="AB7" s="3"/>
      <c r="AC7" s="14"/>
      <c r="AD7" s="15"/>
    </row>
    <row r="8" spans="1:30" ht="39.75" customHeight="1">
      <c r="A8" s="279"/>
      <c r="B8" s="280"/>
      <c r="C8" s="281"/>
      <c r="D8" s="85">
        <v>280569</v>
      </c>
      <c r="E8" s="85">
        <v>220927</v>
      </c>
      <c r="F8" s="144">
        <f aca="true" t="shared" si="0" ref="F8:F18">D8/E8*100</f>
        <v>126.99624762930742</v>
      </c>
      <c r="G8" s="63">
        <v>22374</v>
      </c>
      <c r="H8" s="63">
        <v>21903</v>
      </c>
      <c r="I8" s="134">
        <f aca="true" t="shared" si="1" ref="I8:I18">G8/H8*100</f>
        <v>102.15039035748528</v>
      </c>
      <c r="J8" s="63">
        <v>9252</v>
      </c>
      <c r="K8" s="63">
        <v>9256</v>
      </c>
      <c r="L8" s="144">
        <v>99.9</v>
      </c>
      <c r="M8" s="64">
        <v>37.7</v>
      </c>
      <c r="N8" s="65">
        <v>1.6</v>
      </c>
      <c r="O8" s="164">
        <f aca="true" t="shared" si="2" ref="O8:O14">M8/N8*100</f>
        <v>2356.25</v>
      </c>
      <c r="P8" s="66">
        <v>30272</v>
      </c>
      <c r="Q8" s="67">
        <v>23808</v>
      </c>
      <c r="R8" s="172">
        <f>P8/Q8*100</f>
        <v>127.15053763440861</v>
      </c>
      <c r="S8" s="68">
        <v>2761.32</v>
      </c>
      <c r="T8" s="69">
        <v>2761.32</v>
      </c>
      <c r="U8" s="172">
        <f aca="true" t="shared" si="3" ref="U8:U18">S8/T8*100</f>
        <v>100</v>
      </c>
      <c r="V8" s="70"/>
      <c r="W8" s="71"/>
      <c r="X8" s="186" t="s">
        <v>33</v>
      </c>
      <c r="Y8" s="72"/>
      <c r="Z8" s="73"/>
      <c r="AA8" s="197" t="s">
        <v>33</v>
      </c>
      <c r="AB8" s="16"/>
      <c r="AC8" s="18"/>
      <c r="AD8" s="19"/>
    </row>
    <row r="9" spans="1:30" ht="39.75" customHeight="1" thickBot="1">
      <c r="A9" s="224" t="s">
        <v>2</v>
      </c>
      <c r="B9" s="225"/>
      <c r="C9" s="226"/>
      <c r="D9" s="74">
        <v>1945</v>
      </c>
      <c r="E9" s="74">
        <v>1891</v>
      </c>
      <c r="F9" s="145">
        <f t="shared" si="0"/>
        <v>102.85563194077207</v>
      </c>
      <c r="G9" s="75">
        <v>1853</v>
      </c>
      <c r="H9" s="75">
        <v>1879</v>
      </c>
      <c r="I9" s="135">
        <f t="shared" si="1"/>
        <v>98.61628525811602</v>
      </c>
      <c r="J9" s="76">
        <v>515</v>
      </c>
      <c r="K9" s="75">
        <v>516</v>
      </c>
      <c r="L9" s="145">
        <f aca="true" t="shared" si="4" ref="L9:L15">J9/K9*100</f>
        <v>99.8062015503876</v>
      </c>
      <c r="M9" s="76">
        <v>5775</v>
      </c>
      <c r="N9" s="75">
        <v>330</v>
      </c>
      <c r="O9" s="165">
        <f t="shared" si="2"/>
        <v>1750</v>
      </c>
      <c r="P9" s="76">
        <v>17</v>
      </c>
      <c r="Q9" s="75">
        <v>20</v>
      </c>
      <c r="R9" s="173">
        <f>P9/Q9*100</f>
        <v>85</v>
      </c>
      <c r="S9" s="76">
        <v>89</v>
      </c>
      <c r="T9" s="75">
        <v>89</v>
      </c>
      <c r="U9" s="184">
        <f t="shared" si="3"/>
        <v>100</v>
      </c>
      <c r="V9" s="77"/>
      <c r="W9" s="78"/>
      <c r="X9" s="187" t="s">
        <v>33</v>
      </c>
      <c r="Y9" s="79">
        <f>SUM(D9,G9,J9,M9,P9,S9)</f>
        <v>10194</v>
      </c>
      <c r="Z9" s="75">
        <f>SUM(E9,H9,K9,N9,Q9,T9)</f>
        <v>4725</v>
      </c>
      <c r="AA9" s="198">
        <f aca="true" t="shared" si="5" ref="AA9:AA15">Y9/Z9*100</f>
        <v>215.74603174603175</v>
      </c>
      <c r="AB9" s="16"/>
      <c r="AC9" s="18"/>
      <c r="AD9" s="19"/>
    </row>
    <row r="10" spans="1:30" ht="39.75" customHeight="1">
      <c r="A10" s="235" t="s">
        <v>39</v>
      </c>
      <c r="B10" s="242" t="s">
        <v>45</v>
      </c>
      <c r="C10" s="243"/>
      <c r="D10" s="49">
        <v>1973</v>
      </c>
      <c r="E10" s="25">
        <v>1917</v>
      </c>
      <c r="F10" s="146">
        <f t="shared" si="0"/>
        <v>102.92123109024519</v>
      </c>
      <c r="G10" s="38">
        <v>1853</v>
      </c>
      <c r="H10" s="5">
        <v>1880</v>
      </c>
      <c r="I10" s="136">
        <f t="shared" si="1"/>
        <v>98.56382978723404</v>
      </c>
      <c r="J10" s="38">
        <v>515</v>
      </c>
      <c r="K10" s="5">
        <v>517</v>
      </c>
      <c r="L10" s="146">
        <f t="shared" si="4"/>
        <v>99.61315280464217</v>
      </c>
      <c r="M10" s="38">
        <v>5823</v>
      </c>
      <c r="N10" s="5">
        <v>378</v>
      </c>
      <c r="O10" s="166">
        <f t="shared" si="2"/>
        <v>1540.4761904761906</v>
      </c>
      <c r="P10" s="52">
        <v>17</v>
      </c>
      <c r="Q10" s="5">
        <v>21</v>
      </c>
      <c r="R10" s="146">
        <f>P10/Q10*100</f>
        <v>80.95238095238095</v>
      </c>
      <c r="S10" s="52">
        <v>163</v>
      </c>
      <c r="T10" s="30">
        <v>163</v>
      </c>
      <c r="U10" s="179">
        <f t="shared" si="3"/>
        <v>100</v>
      </c>
      <c r="V10" s="52"/>
      <c r="W10" s="30"/>
      <c r="X10" s="188" t="s">
        <v>16</v>
      </c>
      <c r="Y10" s="4">
        <f>SUM(D10,G10,J10,M10,P10,S10,V10)</f>
        <v>10344</v>
      </c>
      <c r="Z10" s="5">
        <f>E10+H10+K10+N10+Q10+T10+W10</f>
        <v>4876</v>
      </c>
      <c r="AA10" s="199">
        <f t="shared" si="5"/>
        <v>212.1410992616899</v>
      </c>
      <c r="AB10" s="3"/>
      <c r="AC10" s="14"/>
      <c r="AD10" s="15"/>
    </row>
    <row r="11" spans="1:30" ht="39.75" customHeight="1">
      <c r="A11" s="236"/>
      <c r="B11" s="240" t="s">
        <v>46</v>
      </c>
      <c r="C11" s="241"/>
      <c r="D11" s="88">
        <v>24</v>
      </c>
      <c r="E11" s="89">
        <v>7</v>
      </c>
      <c r="F11" s="147">
        <f t="shared" si="0"/>
        <v>342.85714285714283</v>
      </c>
      <c r="G11" s="90">
        <v>135</v>
      </c>
      <c r="H11" s="7">
        <v>24</v>
      </c>
      <c r="I11" s="137">
        <f t="shared" si="1"/>
        <v>562.5</v>
      </c>
      <c r="J11" s="90">
        <v>204</v>
      </c>
      <c r="K11" s="7">
        <v>74</v>
      </c>
      <c r="L11" s="147">
        <f t="shared" si="4"/>
        <v>275.6756756756757</v>
      </c>
      <c r="M11" s="90">
        <v>7</v>
      </c>
      <c r="N11" s="7">
        <v>5</v>
      </c>
      <c r="O11" s="167">
        <f t="shared" si="2"/>
        <v>140</v>
      </c>
      <c r="P11" s="54"/>
      <c r="Q11" s="7"/>
      <c r="R11" s="174" t="s">
        <v>33</v>
      </c>
      <c r="S11" s="54">
        <v>1</v>
      </c>
      <c r="T11" s="31"/>
      <c r="U11" s="180" t="s">
        <v>37</v>
      </c>
      <c r="V11" s="54">
        <v>209</v>
      </c>
      <c r="W11" s="31">
        <v>266</v>
      </c>
      <c r="X11" s="189">
        <f>V11/W11*100</f>
        <v>78.57142857142857</v>
      </c>
      <c r="Y11" s="6">
        <f>D11+G11+J11+M11+P11+S11+V11</f>
        <v>580</v>
      </c>
      <c r="Z11" s="7">
        <f>E11+H11+K11+N11+Q11+T11+W11</f>
        <v>376</v>
      </c>
      <c r="AA11" s="200">
        <f t="shared" si="5"/>
        <v>154.25531914893617</v>
      </c>
      <c r="AB11" s="16"/>
      <c r="AC11" s="18"/>
      <c r="AD11" s="19"/>
    </row>
    <row r="12" spans="1:30" ht="39.75" customHeight="1">
      <c r="A12" s="236"/>
      <c r="B12" s="228" t="s">
        <v>48</v>
      </c>
      <c r="C12" s="229"/>
      <c r="D12" s="128">
        <f>D10+D11</f>
        <v>1997</v>
      </c>
      <c r="E12" s="129">
        <f>E10+E11</f>
        <v>1924</v>
      </c>
      <c r="F12" s="148">
        <f t="shared" si="0"/>
        <v>103.7941787941788</v>
      </c>
      <c r="G12" s="130">
        <f>G10+G11</f>
        <v>1988</v>
      </c>
      <c r="H12" s="131">
        <f>H10+H11</f>
        <v>1904</v>
      </c>
      <c r="I12" s="138">
        <f t="shared" si="1"/>
        <v>104.41176470588236</v>
      </c>
      <c r="J12" s="130">
        <f>J10+J11</f>
        <v>719</v>
      </c>
      <c r="K12" s="131">
        <f>K10+K11</f>
        <v>591</v>
      </c>
      <c r="L12" s="148">
        <f t="shared" si="4"/>
        <v>121.65820642978002</v>
      </c>
      <c r="M12" s="130">
        <f>M10+M11</f>
        <v>5830</v>
      </c>
      <c r="N12" s="131">
        <f>N10+N11</f>
        <v>383</v>
      </c>
      <c r="O12" s="291">
        <f t="shared" si="2"/>
        <v>1522.1932114882507</v>
      </c>
      <c r="P12" s="130">
        <f>P10+P11</f>
        <v>17</v>
      </c>
      <c r="Q12" s="131">
        <f>Q10+Q11</f>
        <v>21</v>
      </c>
      <c r="R12" s="175">
        <f>P12/Q12*100</f>
        <v>80.95238095238095</v>
      </c>
      <c r="S12" s="130">
        <f>S10+S11</f>
        <v>164</v>
      </c>
      <c r="T12" s="105">
        <f>T10+T11</f>
        <v>163</v>
      </c>
      <c r="U12" s="144">
        <f t="shared" si="3"/>
        <v>100.61349693251533</v>
      </c>
      <c r="V12" s="130">
        <v>209</v>
      </c>
      <c r="W12" s="105">
        <v>266</v>
      </c>
      <c r="X12" s="190">
        <f>V12/W12*100</f>
        <v>78.57142857142857</v>
      </c>
      <c r="Y12" s="132">
        <f>Y10+Y11</f>
        <v>10924</v>
      </c>
      <c r="Z12" s="131">
        <f>Z10+Z11</f>
        <v>5252</v>
      </c>
      <c r="AA12" s="201">
        <f t="shared" si="5"/>
        <v>207.996953541508</v>
      </c>
      <c r="AB12" s="16"/>
      <c r="AC12" s="18"/>
      <c r="AD12" s="19"/>
    </row>
    <row r="13" spans="1:30" ht="39.75" customHeight="1">
      <c r="A13" s="236"/>
      <c r="B13" s="240" t="s">
        <v>49</v>
      </c>
      <c r="C13" s="241"/>
      <c r="D13" s="13">
        <v>1759</v>
      </c>
      <c r="E13" s="26">
        <v>1754</v>
      </c>
      <c r="F13" s="147">
        <f t="shared" si="0"/>
        <v>100.28506271379705</v>
      </c>
      <c r="G13" s="39">
        <v>1594</v>
      </c>
      <c r="H13" s="8">
        <v>1468</v>
      </c>
      <c r="I13" s="137">
        <f t="shared" si="1"/>
        <v>108.58310626702999</v>
      </c>
      <c r="J13" s="39">
        <v>576</v>
      </c>
      <c r="K13" s="8">
        <v>470</v>
      </c>
      <c r="L13" s="147">
        <f t="shared" si="4"/>
        <v>122.5531914893617</v>
      </c>
      <c r="M13" s="39">
        <v>4999</v>
      </c>
      <c r="N13" s="8">
        <v>680</v>
      </c>
      <c r="O13" s="167">
        <f t="shared" si="2"/>
        <v>735.1470588235294</v>
      </c>
      <c r="P13" s="53">
        <v>14</v>
      </c>
      <c r="Q13" s="8">
        <v>18</v>
      </c>
      <c r="R13" s="176">
        <f>P13/Q13*100</f>
        <v>77.77777777777779</v>
      </c>
      <c r="S13" s="54">
        <v>142</v>
      </c>
      <c r="T13" s="31">
        <v>142</v>
      </c>
      <c r="U13" s="181">
        <f t="shared" si="3"/>
        <v>100</v>
      </c>
      <c r="V13" s="54">
        <v>209</v>
      </c>
      <c r="W13" s="31">
        <v>266</v>
      </c>
      <c r="X13" s="191">
        <f>V13/W13*100</f>
        <v>78.57142857142857</v>
      </c>
      <c r="Y13" s="6">
        <f>D13+G13+J13+M13+P13+S13+V13</f>
        <v>9293</v>
      </c>
      <c r="Z13" s="7">
        <f>E13+H13+K13+N13+Q13+T13+W13</f>
        <v>4798</v>
      </c>
      <c r="AA13" s="202">
        <f t="shared" si="5"/>
        <v>193.6848686952897</v>
      </c>
      <c r="AB13" s="16"/>
      <c r="AC13" s="18"/>
      <c r="AD13" s="19"/>
    </row>
    <row r="14" spans="1:30" ht="39.75" customHeight="1">
      <c r="A14" s="236"/>
      <c r="B14" s="12"/>
      <c r="C14" s="125" t="s">
        <v>3</v>
      </c>
      <c r="D14" s="13">
        <v>93</v>
      </c>
      <c r="E14" s="26">
        <v>126</v>
      </c>
      <c r="F14" s="147">
        <f t="shared" si="0"/>
        <v>73.80952380952381</v>
      </c>
      <c r="G14" s="39">
        <v>48</v>
      </c>
      <c r="H14" s="8">
        <v>65</v>
      </c>
      <c r="I14" s="137">
        <f t="shared" si="1"/>
        <v>73.84615384615385</v>
      </c>
      <c r="J14" s="39">
        <v>2</v>
      </c>
      <c r="K14" s="8">
        <v>3</v>
      </c>
      <c r="L14" s="147">
        <f t="shared" si="4"/>
        <v>66.66666666666666</v>
      </c>
      <c r="M14" s="39">
        <v>35</v>
      </c>
      <c r="N14" s="8">
        <v>53</v>
      </c>
      <c r="O14" s="167">
        <f t="shared" si="2"/>
        <v>66.0377358490566</v>
      </c>
      <c r="P14" s="53">
        <v>0</v>
      </c>
      <c r="Q14" s="8">
        <v>0</v>
      </c>
      <c r="R14" s="174" t="s">
        <v>33</v>
      </c>
      <c r="S14" s="53">
        <v>4</v>
      </c>
      <c r="T14" s="32">
        <v>5</v>
      </c>
      <c r="U14" s="181">
        <f t="shared" si="3"/>
        <v>80</v>
      </c>
      <c r="V14" s="53">
        <v>0</v>
      </c>
      <c r="W14" s="32">
        <v>0</v>
      </c>
      <c r="X14" s="188" t="s">
        <v>16</v>
      </c>
      <c r="Y14" s="6">
        <f>D14+G14+J14+M14+P14+S14+V14</f>
        <v>182</v>
      </c>
      <c r="Z14" s="7">
        <f>E14+H14+K14+N14+Q14+T14+W14</f>
        <v>252</v>
      </c>
      <c r="AA14" s="202">
        <f t="shared" si="5"/>
        <v>72.22222222222221</v>
      </c>
      <c r="AB14" s="16"/>
      <c r="AC14" s="18"/>
      <c r="AD14" s="19"/>
    </row>
    <row r="15" spans="1:30" ht="39.75" customHeight="1">
      <c r="A15" s="236"/>
      <c r="B15" s="274" t="s">
        <v>50</v>
      </c>
      <c r="C15" s="275"/>
      <c r="D15" s="81">
        <f>D10+D11-D13</f>
        <v>238</v>
      </c>
      <c r="E15" s="102">
        <f>E10+E11-E13</f>
        <v>170</v>
      </c>
      <c r="F15" s="148">
        <f t="shared" si="0"/>
        <v>140</v>
      </c>
      <c r="G15" s="82">
        <f>G10+G11-G13</f>
        <v>394</v>
      </c>
      <c r="H15" s="103">
        <f>H10+H11-H13</f>
        <v>436</v>
      </c>
      <c r="I15" s="138">
        <f t="shared" si="1"/>
        <v>90.36697247706422</v>
      </c>
      <c r="J15" s="82">
        <f>J10+J11-J13</f>
        <v>143</v>
      </c>
      <c r="K15" s="103">
        <f>K10+K11-K13</f>
        <v>121</v>
      </c>
      <c r="L15" s="148">
        <f t="shared" si="4"/>
        <v>118.18181818181819</v>
      </c>
      <c r="M15" s="82">
        <f>M10+M11-M13</f>
        <v>831</v>
      </c>
      <c r="N15" s="103">
        <f>N10+N11-N13</f>
        <v>-297</v>
      </c>
      <c r="O15" s="168" t="s">
        <v>16</v>
      </c>
      <c r="P15" s="82">
        <f>P10+P11-P13</f>
        <v>3</v>
      </c>
      <c r="Q15" s="103">
        <f>Q10+Q11-Q13</f>
        <v>3</v>
      </c>
      <c r="R15" s="148">
        <f>P15/Q15*100</f>
        <v>100</v>
      </c>
      <c r="S15" s="82">
        <f>S10+S11-S13</f>
        <v>22</v>
      </c>
      <c r="T15" s="83">
        <f>T10+T11-T13</f>
        <v>21</v>
      </c>
      <c r="U15" s="148">
        <f t="shared" si="3"/>
        <v>104.76190476190477</v>
      </c>
      <c r="V15" s="82">
        <f>V11-V13</f>
        <v>0</v>
      </c>
      <c r="W15" s="83">
        <v>0</v>
      </c>
      <c r="X15" s="192" t="s">
        <v>33</v>
      </c>
      <c r="Y15" s="104">
        <f>Y10+Y11-Y13</f>
        <v>1631</v>
      </c>
      <c r="Z15" s="105">
        <f>Z10+Z11-Z13</f>
        <v>454</v>
      </c>
      <c r="AA15" s="203">
        <f t="shared" si="5"/>
        <v>359.2511013215859</v>
      </c>
      <c r="AB15" s="121"/>
      <c r="AC15" s="122"/>
      <c r="AD15" s="123"/>
    </row>
    <row r="16" spans="1:30" ht="39.75" customHeight="1">
      <c r="A16" s="236"/>
      <c r="B16" s="238" t="s">
        <v>51</v>
      </c>
      <c r="C16" s="239"/>
      <c r="D16" s="13">
        <v>85</v>
      </c>
      <c r="E16" s="26"/>
      <c r="F16" s="149" t="s">
        <v>16</v>
      </c>
      <c r="G16" s="39"/>
      <c r="H16" s="8"/>
      <c r="I16" s="139" t="s">
        <v>16</v>
      </c>
      <c r="J16" s="39"/>
      <c r="K16" s="8"/>
      <c r="L16" s="149" t="s">
        <v>16</v>
      </c>
      <c r="M16" s="39"/>
      <c r="N16" s="8"/>
      <c r="O16" s="169" t="s">
        <v>16</v>
      </c>
      <c r="P16" s="53"/>
      <c r="Q16" s="8"/>
      <c r="R16" s="149" t="s">
        <v>16</v>
      </c>
      <c r="S16" s="53"/>
      <c r="T16" s="32"/>
      <c r="U16" s="149" t="s">
        <v>16</v>
      </c>
      <c r="V16" s="53"/>
      <c r="W16" s="32"/>
      <c r="X16" s="188" t="s">
        <v>33</v>
      </c>
      <c r="Y16" s="6">
        <f>D16+G16+J16+M16+P16+S16+V16</f>
        <v>85</v>
      </c>
      <c r="Z16" s="7"/>
      <c r="AA16" s="204" t="s">
        <v>33</v>
      </c>
      <c r="AB16" s="16"/>
      <c r="AC16" s="18"/>
      <c r="AD16" s="19"/>
    </row>
    <row r="17" spans="1:30" ht="39.75" customHeight="1">
      <c r="A17" s="236"/>
      <c r="B17" s="238" t="s">
        <v>52</v>
      </c>
      <c r="C17" s="239"/>
      <c r="D17" s="13">
        <v>23</v>
      </c>
      <c r="E17" s="26"/>
      <c r="F17" s="149" t="s">
        <v>16</v>
      </c>
      <c r="G17" s="39">
        <v>15</v>
      </c>
      <c r="H17" s="8"/>
      <c r="I17" s="139" t="s">
        <v>16</v>
      </c>
      <c r="J17" s="39">
        <v>3</v>
      </c>
      <c r="K17" s="8"/>
      <c r="L17" s="149" t="s">
        <v>16</v>
      </c>
      <c r="M17" s="39">
        <v>4555</v>
      </c>
      <c r="N17" s="8"/>
      <c r="O17" s="169" t="s">
        <v>16</v>
      </c>
      <c r="P17" s="53"/>
      <c r="Q17" s="8"/>
      <c r="R17" s="149" t="s">
        <v>16</v>
      </c>
      <c r="S17" s="53"/>
      <c r="T17" s="32"/>
      <c r="U17" s="149" t="s">
        <v>16</v>
      </c>
      <c r="V17" s="53"/>
      <c r="W17" s="32"/>
      <c r="X17" s="188" t="s">
        <v>33</v>
      </c>
      <c r="Y17" s="6">
        <f>D17+G17+J17+M17+P17+S17+V17</f>
        <v>4596</v>
      </c>
      <c r="Z17" s="7"/>
      <c r="AA17" s="204" t="s">
        <v>33</v>
      </c>
      <c r="AB17" s="16"/>
      <c r="AC17" s="18"/>
      <c r="AD17" s="19"/>
    </row>
    <row r="18" spans="1:30" ht="39.75" customHeight="1">
      <c r="A18" s="236"/>
      <c r="B18" s="228" t="s">
        <v>53</v>
      </c>
      <c r="C18" s="229"/>
      <c r="D18" s="106">
        <f>D15+D16-D17</f>
        <v>300</v>
      </c>
      <c r="E18" s="81">
        <f>E15+E16-E17</f>
        <v>170</v>
      </c>
      <c r="F18" s="148">
        <f t="shared" si="0"/>
        <v>176.47058823529412</v>
      </c>
      <c r="G18" s="82">
        <f>G15+G16-G17</f>
        <v>379</v>
      </c>
      <c r="H18" s="83">
        <f>H15+H16-H17</f>
        <v>436</v>
      </c>
      <c r="I18" s="155">
        <f t="shared" si="1"/>
        <v>86.92660550458714</v>
      </c>
      <c r="J18" s="82">
        <f>J15+J16-J17</f>
        <v>140</v>
      </c>
      <c r="K18" s="83">
        <f>K15+K16-K17</f>
        <v>121</v>
      </c>
      <c r="L18" s="148">
        <f>J18/K18*100</f>
        <v>115.70247933884296</v>
      </c>
      <c r="M18" s="82">
        <f>M15+M16-M17</f>
        <v>-3724</v>
      </c>
      <c r="N18" s="83">
        <f>N15+N16-N17</f>
        <v>-297</v>
      </c>
      <c r="O18" s="168" t="s">
        <v>16</v>
      </c>
      <c r="P18" s="82">
        <f>P10-P13</f>
        <v>3</v>
      </c>
      <c r="Q18" s="83">
        <f>Q15+Q16-Q17</f>
        <v>3</v>
      </c>
      <c r="R18" s="177">
        <f>P18/Q18*100</f>
        <v>100</v>
      </c>
      <c r="S18" s="82">
        <f>S15+S16-S17</f>
        <v>22</v>
      </c>
      <c r="T18" s="83">
        <f>T15+T16-T17</f>
        <v>21</v>
      </c>
      <c r="U18" s="168">
        <f t="shared" si="3"/>
        <v>104.76190476190477</v>
      </c>
      <c r="V18" s="82"/>
      <c r="W18" s="83"/>
      <c r="X18" s="192" t="s">
        <v>33</v>
      </c>
      <c r="Y18" s="80">
        <f>D18+G18+J18+M18+P18+S18+V18</f>
        <v>-2880</v>
      </c>
      <c r="Z18" s="103">
        <f>E18+H18+K18+N18+Q18+T18+W18</f>
        <v>454</v>
      </c>
      <c r="AA18" s="205" t="s">
        <v>38</v>
      </c>
      <c r="AB18" s="121"/>
      <c r="AC18" s="122"/>
      <c r="AD18" s="123"/>
    </row>
    <row r="19" spans="1:30" ht="39.75" customHeight="1">
      <c r="A19" s="236"/>
      <c r="B19" s="233" t="s">
        <v>43</v>
      </c>
      <c r="C19" s="234"/>
      <c r="D19" s="42">
        <v>564</v>
      </c>
      <c r="E19" s="8">
        <v>191</v>
      </c>
      <c r="F19" s="150" t="s">
        <v>15</v>
      </c>
      <c r="G19" s="39">
        <v>1000</v>
      </c>
      <c r="H19" s="8">
        <v>524</v>
      </c>
      <c r="I19" s="156" t="s">
        <v>18</v>
      </c>
      <c r="J19" s="39">
        <v>467</v>
      </c>
      <c r="K19" s="8">
        <v>570</v>
      </c>
      <c r="L19" s="147" t="s">
        <v>20</v>
      </c>
      <c r="M19" s="39">
        <v>-9665</v>
      </c>
      <c r="N19" s="8">
        <v>-5941</v>
      </c>
      <c r="O19" s="169" t="s">
        <v>21</v>
      </c>
      <c r="P19" s="53">
        <v>-1148</v>
      </c>
      <c r="Q19" s="8">
        <v>-1151</v>
      </c>
      <c r="R19" s="149" t="s">
        <v>19</v>
      </c>
      <c r="S19" s="53">
        <v>-196</v>
      </c>
      <c r="T19" s="8">
        <v>-218</v>
      </c>
      <c r="U19" s="149" t="s">
        <v>19</v>
      </c>
      <c r="V19" s="110"/>
      <c r="W19" s="111"/>
      <c r="X19" s="188" t="s">
        <v>33</v>
      </c>
      <c r="Y19" s="112">
        <f>D19+G19+J19+M19+P19+S19</f>
        <v>-8978</v>
      </c>
      <c r="Z19" s="8">
        <f>SUM(E19,H19,K19,N19,Q19,T19)</f>
        <v>-6025</v>
      </c>
      <c r="AA19" s="204" t="s">
        <v>21</v>
      </c>
      <c r="AB19" s="268" t="s">
        <v>42</v>
      </c>
      <c r="AC19" s="269"/>
      <c r="AD19" s="270"/>
    </row>
    <row r="20" spans="1:30" ht="39.75" customHeight="1" thickBot="1">
      <c r="A20" s="237"/>
      <c r="B20" s="113"/>
      <c r="C20" s="124" t="s">
        <v>36</v>
      </c>
      <c r="D20" s="47">
        <v>264</v>
      </c>
      <c r="E20" s="20"/>
      <c r="F20" s="151" t="s">
        <v>35</v>
      </c>
      <c r="G20" s="45">
        <v>515</v>
      </c>
      <c r="H20" s="20"/>
      <c r="I20" s="157" t="s">
        <v>35</v>
      </c>
      <c r="J20" s="45">
        <v>207</v>
      </c>
      <c r="K20" s="20"/>
      <c r="L20" s="161" t="s">
        <v>35</v>
      </c>
      <c r="M20" s="45"/>
      <c r="N20" s="20"/>
      <c r="O20" s="170" t="s">
        <v>35</v>
      </c>
      <c r="P20" s="107"/>
      <c r="Q20" s="20"/>
      <c r="R20" s="161" t="s">
        <v>35</v>
      </c>
      <c r="S20" s="107"/>
      <c r="T20" s="20"/>
      <c r="U20" s="161" t="s">
        <v>35</v>
      </c>
      <c r="V20" s="108"/>
      <c r="W20" s="109"/>
      <c r="X20" s="193"/>
      <c r="Y20" s="112">
        <f>D20+G20+J20+M20+P20+S20</f>
        <v>986</v>
      </c>
      <c r="Z20" s="8">
        <f>SUM(E20,H20,K20,N20,Q20,T20)</f>
        <v>0</v>
      </c>
      <c r="AA20" s="206" t="s">
        <v>35</v>
      </c>
      <c r="AB20" s="271"/>
      <c r="AC20" s="272"/>
      <c r="AD20" s="273"/>
    </row>
    <row r="21" spans="1:30" ht="39.75" customHeight="1">
      <c r="A21" s="235" t="s">
        <v>34</v>
      </c>
      <c r="B21" s="259" t="s">
        <v>54</v>
      </c>
      <c r="C21" s="260"/>
      <c r="D21" s="50">
        <v>34</v>
      </c>
      <c r="E21" s="5">
        <v>39</v>
      </c>
      <c r="F21" s="146">
        <f>D21/E21*100</f>
        <v>87.17948717948718</v>
      </c>
      <c r="G21" s="38">
        <v>0</v>
      </c>
      <c r="H21" s="5">
        <v>369</v>
      </c>
      <c r="I21" s="158"/>
      <c r="J21" s="38">
        <v>36</v>
      </c>
      <c r="K21" s="5">
        <v>81</v>
      </c>
      <c r="L21" s="146">
        <f>J21/K21*100</f>
        <v>44.44444444444444</v>
      </c>
      <c r="M21" s="38">
        <v>1327</v>
      </c>
      <c r="N21" s="5">
        <v>1719</v>
      </c>
      <c r="O21" s="171">
        <f>M21/N21*100</f>
        <v>77.19604421175102</v>
      </c>
      <c r="P21" s="52">
        <v>0</v>
      </c>
      <c r="Q21" s="55">
        <v>0</v>
      </c>
      <c r="R21" s="178" t="s">
        <v>33</v>
      </c>
      <c r="S21" s="52">
        <v>0</v>
      </c>
      <c r="T21" s="30">
        <v>0</v>
      </c>
      <c r="U21" s="182" t="s">
        <v>22</v>
      </c>
      <c r="V21" s="52"/>
      <c r="W21" s="30"/>
      <c r="X21" s="194" t="s">
        <v>33</v>
      </c>
      <c r="Y21" s="4">
        <f aca="true" t="shared" si="6" ref="Y21:Z23">SUM(D21,G21,J21,M21,P21,S21,V21)</f>
        <v>1397</v>
      </c>
      <c r="Z21" s="5">
        <f t="shared" si="6"/>
        <v>2208</v>
      </c>
      <c r="AA21" s="207">
        <f>Y21/Z21*100</f>
        <v>63.26992753623188</v>
      </c>
      <c r="AB21" s="3"/>
      <c r="AC21" s="14"/>
      <c r="AD21" s="15"/>
    </row>
    <row r="22" spans="1:30" ht="39.75" customHeight="1">
      <c r="A22" s="236"/>
      <c r="B22" s="238" t="s">
        <v>55</v>
      </c>
      <c r="C22" s="239"/>
      <c r="D22" s="42">
        <v>777</v>
      </c>
      <c r="E22" s="8">
        <v>900</v>
      </c>
      <c r="F22" s="147">
        <f>D22/E22*100</f>
        <v>86.33333333333333</v>
      </c>
      <c r="G22" s="39">
        <v>629</v>
      </c>
      <c r="H22" s="8">
        <v>1123</v>
      </c>
      <c r="I22" s="156">
        <f>G22/H22*100</f>
        <v>56.0106856634016</v>
      </c>
      <c r="J22" s="39">
        <v>283</v>
      </c>
      <c r="K22" s="8">
        <v>647</v>
      </c>
      <c r="L22" s="147">
        <f>J22/K22*100</f>
        <v>43.7403400309119</v>
      </c>
      <c r="M22" s="39">
        <v>5788</v>
      </c>
      <c r="N22" s="8">
        <v>1959</v>
      </c>
      <c r="O22" s="167">
        <f>M22/N22*100</f>
        <v>295.45686574783053</v>
      </c>
      <c r="P22" s="53">
        <v>14</v>
      </c>
      <c r="Q22" s="8">
        <v>15</v>
      </c>
      <c r="R22" s="167">
        <f>P22/Q22*100</f>
        <v>93.33333333333333</v>
      </c>
      <c r="S22" s="53">
        <v>80</v>
      </c>
      <c r="T22" s="32">
        <v>80</v>
      </c>
      <c r="U22" s="183">
        <f>S22/T22*100</f>
        <v>100</v>
      </c>
      <c r="V22" s="53"/>
      <c r="W22" s="32"/>
      <c r="X22" s="195" t="s">
        <v>33</v>
      </c>
      <c r="Y22" s="6">
        <f t="shared" si="6"/>
        <v>7571</v>
      </c>
      <c r="Z22" s="7">
        <f t="shared" si="6"/>
        <v>4724</v>
      </c>
      <c r="AA22" s="202">
        <f>Y22/Z22*100</f>
        <v>160.2667231160034</v>
      </c>
      <c r="AB22" s="16"/>
      <c r="AC22" s="18"/>
      <c r="AD22" s="19"/>
    </row>
    <row r="23" spans="1:30" ht="39.75" customHeight="1" thickBot="1">
      <c r="A23" s="237"/>
      <c r="B23" s="238" t="s">
        <v>56</v>
      </c>
      <c r="C23" s="239"/>
      <c r="D23" s="41">
        <f>D21-D22</f>
        <v>-743</v>
      </c>
      <c r="E23" s="8">
        <f>E21-E22</f>
        <v>-861</v>
      </c>
      <c r="F23" s="149" t="s">
        <v>16</v>
      </c>
      <c r="G23" s="35">
        <f>G21-G22</f>
        <v>-629</v>
      </c>
      <c r="H23" s="8">
        <f>H21-H22</f>
        <v>-754</v>
      </c>
      <c r="I23" s="159" t="s">
        <v>16</v>
      </c>
      <c r="J23" s="35">
        <f>J21-J22</f>
        <v>-247</v>
      </c>
      <c r="K23" s="8">
        <f>K21-K22</f>
        <v>-566</v>
      </c>
      <c r="L23" s="149" t="s">
        <v>16</v>
      </c>
      <c r="M23" s="35">
        <f>M21-M22</f>
        <v>-4461</v>
      </c>
      <c r="N23" s="8">
        <f>N21-N22</f>
        <v>-240</v>
      </c>
      <c r="O23" s="169" t="s">
        <v>16</v>
      </c>
      <c r="P23" s="35">
        <f>P21-P22</f>
        <v>-14</v>
      </c>
      <c r="Q23" s="8">
        <f>Q21-Q22</f>
        <v>-15</v>
      </c>
      <c r="R23" s="149" t="s">
        <v>16</v>
      </c>
      <c r="S23" s="39">
        <f>S21-S22</f>
        <v>-80</v>
      </c>
      <c r="T23" s="32">
        <f>T21-T22</f>
        <v>-80</v>
      </c>
      <c r="U23" s="149" t="s">
        <v>16</v>
      </c>
      <c r="V23" s="39">
        <f>V21-V22</f>
        <v>0</v>
      </c>
      <c r="W23" s="32">
        <v>0</v>
      </c>
      <c r="X23" s="188" t="s">
        <v>33</v>
      </c>
      <c r="Y23" s="6">
        <f t="shared" si="6"/>
        <v>-6174</v>
      </c>
      <c r="Z23" s="7">
        <f t="shared" si="6"/>
        <v>-2516</v>
      </c>
      <c r="AA23" s="208" t="s">
        <v>16</v>
      </c>
      <c r="AB23" s="121"/>
      <c r="AC23" s="122"/>
      <c r="AD23" s="123"/>
    </row>
    <row r="24" spans="1:30" ht="39.75" customHeight="1" thickBot="1">
      <c r="A24" s="230" t="s">
        <v>4</v>
      </c>
      <c r="B24" s="231"/>
      <c r="C24" s="232"/>
      <c r="D24" s="4">
        <v>2905</v>
      </c>
      <c r="E24" s="5">
        <v>2850</v>
      </c>
      <c r="F24" s="152"/>
      <c r="G24" s="34">
        <v>7457</v>
      </c>
      <c r="H24" s="5">
        <v>7210</v>
      </c>
      <c r="I24" s="140"/>
      <c r="J24" s="34">
        <v>825</v>
      </c>
      <c r="K24" s="5">
        <v>770</v>
      </c>
      <c r="L24" s="152"/>
      <c r="M24" s="34">
        <v>1709</v>
      </c>
      <c r="N24" s="5">
        <v>515</v>
      </c>
      <c r="O24" s="152"/>
      <c r="P24" s="40">
        <v>23</v>
      </c>
      <c r="Q24" s="5">
        <v>22</v>
      </c>
      <c r="R24" s="152"/>
      <c r="S24" s="40">
        <v>236</v>
      </c>
      <c r="T24" s="5">
        <v>236</v>
      </c>
      <c r="U24" s="152"/>
      <c r="V24" s="52"/>
      <c r="W24" s="30">
        <v>0</v>
      </c>
      <c r="X24" s="27"/>
      <c r="Y24" s="22">
        <f>D24+G24+J24+M24+P24+S24</f>
        <v>13155</v>
      </c>
      <c r="Z24" s="5">
        <f>E24+H24+K24+N24+Q24+T24</f>
        <v>11603</v>
      </c>
      <c r="AA24" s="209"/>
      <c r="AB24" s="3"/>
      <c r="AC24" s="14"/>
      <c r="AD24" s="15"/>
    </row>
    <row r="25" spans="1:30" ht="39.75" customHeight="1">
      <c r="A25" s="244" t="s">
        <v>5</v>
      </c>
      <c r="B25" s="245"/>
      <c r="C25" s="246"/>
      <c r="D25" s="51">
        <v>1639</v>
      </c>
      <c r="E25" s="21">
        <v>2107</v>
      </c>
      <c r="F25" s="153"/>
      <c r="G25" s="48">
        <v>1426</v>
      </c>
      <c r="H25" s="21">
        <v>1692</v>
      </c>
      <c r="I25" s="141"/>
      <c r="J25" s="46">
        <v>127</v>
      </c>
      <c r="K25" s="21">
        <v>172</v>
      </c>
      <c r="L25" s="153"/>
      <c r="M25" s="46">
        <v>5786</v>
      </c>
      <c r="N25" s="21">
        <v>9934</v>
      </c>
      <c r="O25" s="153"/>
      <c r="P25" s="46"/>
      <c r="Q25" s="21"/>
      <c r="R25" s="9"/>
      <c r="S25" s="46">
        <v>330</v>
      </c>
      <c r="T25" s="21">
        <v>350</v>
      </c>
      <c r="U25" s="153"/>
      <c r="V25" s="46"/>
      <c r="W25" s="21"/>
      <c r="X25" s="28"/>
      <c r="Y25" s="23">
        <f>SUM(D25,G25,J25,M25,P25,S25,V25)</f>
        <v>9308</v>
      </c>
      <c r="Z25" s="21">
        <f>SUM(E25,H25,K25,N25,Q25,T25,W25)</f>
        <v>14255</v>
      </c>
      <c r="AA25" s="210"/>
      <c r="AB25" s="3"/>
      <c r="AC25" s="14"/>
      <c r="AD25" s="15"/>
    </row>
    <row r="26" spans="1:30" ht="39.75" customHeight="1" thickBot="1">
      <c r="A26" s="253" t="s">
        <v>44</v>
      </c>
      <c r="B26" s="254"/>
      <c r="C26" s="255"/>
      <c r="D26" s="43">
        <v>468</v>
      </c>
      <c r="E26" s="91">
        <v>563</v>
      </c>
      <c r="F26" s="154"/>
      <c r="G26" s="92">
        <v>265</v>
      </c>
      <c r="H26" s="91">
        <v>673</v>
      </c>
      <c r="I26" s="142"/>
      <c r="J26" s="93">
        <v>45</v>
      </c>
      <c r="K26" s="91">
        <v>93</v>
      </c>
      <c r="L26" s="154"/>
      <c r="M26" s="93">
        <v>5419</v>
      </c>
      <c r="N26" s="91">
        <v>1559</v>
      </c>
      <c r="O26" s="154"/>
      <c r="P26" s="93"/>
      <c r="Q26" s="91"/>
      <c r="R26" s="94"/>
      <c r="S26" s="86">
        <v>20</v>
      </c>
      <c r="T26" s="33">
        <v>20</v>
      </c>
      <c r="U26" s="154"/>
      <c r="V26" s="87"/>
      <c r="W26" s="33"/>
      <c r="X26" s="29"/>
      <c r="Y26" s="24">
        <f>SUM(D26,G26,J26,M26,P26,S26,V26)</f>
        <v>6217</v>
      </c>
      <c r="Z26" s="91">
        <f>SUM(E26,H26,K26,N26,Q26,T26,W26)</f>
        <v>2908</v>
      </c>
      <c r="AA26" s="211"/>
      <c r="AB26" s="17"/>
      <c r="AC26" s="116"/>
      <c r="AD26" s="117"/>
    </row>
    <row r="27" spans="1:30" ht="39.75" customHeight="1" thickBot="1">
      <c r="A27" s="230" t="s">
        <v>6</v>
      </c>
      <c r="B27" s="231"/>
      <c r="C27" s="232"/>
      <c r="D27" s="95"/>
      <c r="E27" s="96"/>
      <c r="F27" s="97"/>
      <c r="G27" s="95"/>
      <c r="H27" s="96"/>
      <c r="I27" s="160"/>
      <c r="J27" s="98">
        <v>2517</v>
      </c>
      <c r="K27" s="99">
        <v>2567</v>
      </c>
      <c r="L27" s="162"/>
      <c r="M27" s="100">
        <v>4244</v>
      </c>
      <c r="N27" s="99">
        <v>4244</v>
      </c>
      <c r="O27" s="162"/>
      <c r="P27" s="100">
        <v>326</v>
      </c>
      <c r="Q27" s="99">
        <v>340</v>
      </c>
      <c r="R27" s="162"/>
      <c r="S27" s="100">
        <v>540</v>
      </c>
      <c r="T27" s="101">
        <v>600</v>
      </c>
      <c r="U27" s="162"/>
      <c r="V27" s="100"/>
      <c r="W27" s="101"/>
      <c r="X27" s="126"/>
      <c r="Y27" s="114">
        <f>D27+G27+J27+M27+P27+S27+V27</f>
        <v>7627</v>
      </c>
      <c r="Z27" s="115">
        <f>E27+H27+K27+N27+Q27+T27+W27</f>
        <v>7751</v>
      </c>
      <c r="AA27" s="212"/>
      <c r="AB27" s="118"/>
      <c r="AC27" s="119"/>
      <c r="AD27" s="120"/>
    </row>
  </sheetData>
  <sheetProtection/>
  <mergeCells count="35">
    <mergeCell ref="AB19:AD20"/>
    <mergeCell ref="B15:C15"/>
    <mergeCell ref="B16:C16"/>
    <mergeCell ref="A7:C8"/>
    <mergeCell ref="A4:C6"/>
    <mergeCell ref="P4:X4"/>
    <mergeCell ref="A26:C26"/>
    <mergeCell ref="B22:C22"/>
    <mergeCell ref="A24:C24"/>
    <mergeCell ref="V5:X5"/>
    <mergeCell ref="AC1:AD1"/>
    <mergeCell ref="B21:C21"/>
    <mergeCell ref="AB4:AD6"/>
    <mergeCell ref="S5:U5"/>
    <mergeCell ref="B11:C11"/>
    <mergeCell ref="A27:C27"/>
    <mergeCell ref="B19:C19"/>
    <mergeCell ref="A10:A20"/>
    <mergeCell ref="B17:C17"/>
    <mergeCell ref="B18:C18"/>
    <mergeCell ref="B13:C13"/>
    <mergeCell ref="B10:C10"/>
    <mergeCell ref="B23:C23"/>
    <mergeCell ref="A21:A23"/>
    <mergeCell ref="A25:C25"/>
    <mergeCell ref="Y4:AA5"/>
    <mergeCell ref="P5:R5"/>
    <mergeCell ref="G7:H7"/>
    <mergeCell ref="A9:C9"/>
    <mergeCell ref="A1:AA1"/>
    <mergeCell ref="B12:C12"/>
    <mergeCell ref="D4:F5"/>
    <mergeCell ref="G4:I5"/>
    <mergeCell ref="J4:L5"/>
    <mergeCell ref="M4:O5"/>
  </mergeCells>
  <printOptions horizontalCentered="1"/>
  <pageMargins left="0.6692913385826772" right="0.4330708661417323" top="0.3937007874015748" bottom="0.15748031496062992" header="0.3937007874015748" footer="0.1968503937007874"/>
  <pageSetup horizontalDpi="300" verticalDpi="300" orientation="landscape" paperSize="8" scale="8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栃木県企業庁</dc:creator>
  <cp:keywords/>
  <dc:description/>
  <cp:lastModifiedBy>ladmin</cp:lastModifiedBy>
  <cp:lastPrinted>2015-08-18T06:08:30Z</cp:lastPrinted>
  <dcterms:created xsi:type="dcterms:W3CDTF">2002-05-19T23:39:59Z</dcterms:created>
  <dcterms:modified xsi:type="dcterms:W3CDTF">2015-08-18T07:44:27Z</dcterms:modified>
  <cp:category/>
  <cp:version/>
  <cp:contentType/>
  <cp:contentStatus/>
</cp:coreProperties>
</file>